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always" defaultThemeVersion="124226"/>
  <mc:AlternateContent xmlns:mc="http://schemas.openxmlformats.org/markup-compatibility/2006">
    <mc:Choice Requires="x15">
      <x15ac:absPath xmlns:x15ac="http://schemas.microsoft.com/office/spreadsheetml/2010/11/ac" url="https://continentalmachines-my.sharepoint.com/personal/cdebrule_doallsaws_com/Documents/Desktop/Proposals--/Proposal DS-500SA/Final/"/>
    </mc:Choice>
  </mc:AlternateContent>
  <xr:revisionPtr revIDLastSave="1" documentId="8_{A48E0A88-E9B5-4AE6-B689-134B620124F5}" xr6:coauthVersionLast="47" xr6:coauthVersionMax="47" xr10:uidLastSave="{6057D7B9-EBC4-41C1-9BE0-A83563EF3D23}"/>
  <bookViews>
    <workbookView xWindow="2688" yWindow="2688" windowWidth="17280" windowHeight="8964" tabRatio="519" firstSheet="1" activeTab="1" xr2:uid="{00000000-000D-0000-FFFF-FFFF00000000}"/>
  </bookViews>
  <sheets>
    <sheet name="Price List" sheetId="2" state="hidden" r:id="rId1"/>
    <sheet name="DC-500SA" sheetId="1" r:id="rId2"/>
    <sheet name="Sheet1" sheetId="3" state="hidden" r:id="rId3"/>
  </sheets>
  <definedNames>
    <definedName name="New_Price">'Price List'!$E$4:$E$47</definedName>
    <definedName name="Order_No">'Price List'!$B$4:$B$45</definedName>
    <definedName name="Price">'Price List'!$C$4:$C$47</definedName>
    <definedName name="_xlnm.Print_Area" localSheetId="1">'DC-500SA'!$A$1:$K$269</definedName>
    <definedName name="Text10" localSheetId="1">'DC-500SA'!#REF!</definedName>
    <definedName name="Text11" localSheetId="1">'DC-500SA'!#REF!</definedName>
    <definedName name="Text12" localSheetId="1">'DC-500SA'!#REF!</definedName>
    <definedName name="Text13" localSheetId="1">'DC-500SA'!#REF!</definedName>
    <definedName name="Text14" localSheetId="1">'DC-500SA'!#REF!</definedName>
    <definedName name="Text2" localSheetId="1">'DC-500SA'!#REF!</definedName>
    <definedName name="Text36" localSheetId="1">'DC-500SA'!$A$22</definedName>
    <definedName name="Text4" localSheetId="1">'DC-500SA'!#REF!</definedName>
    <definedName name="Text5" localSheetId="1">'DC-500SA'!#REF!</definedName>
    <definedName name="Text6" localSheetId="1">'DC-500SA'!#REF!</definedName>
    <definedName name="Text7" localSheetId="1">'DC-500SA'!#REF!</definedName>
    <definedName name="Text8" localSheetId="1">'DC-500SA'!#REF!</definedName>
    <definedName name="Text9" localSheetId="1">'DC-500SA'!#REF!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4" i="1" l="1"/>
  <c r="J143" i="1"/>
  <c r="J142" i="1"/>
  <c r="G160" i="1"/>
  <c r="G161" i="1"/>
  <c r="G162" i="1"/>
  <c r="G155" i="1"/>
  <c r="G156" i="1"/>
  <c r="G157" i="1"/>
  <c r="G158" i="1"/>
  <c r="G159" i="1"/>
  <c r="G149" i="1"/>
  <c r="G150" i="1"/>
  <c r="G151" i="1"/>
  <c r="G152" i="1"/>
  <c r="G153" i="1"/>
  <c r="G154" i="1"/>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4" i="2"/>
  <c r="F4"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2" i="2"/>
  <c r="G43" i="2"/>
  <c r="G44" i="2"/>
  <c r="G45" i="2"/>
  <c r="G46" i="2"/>
  <c r="G47" i="2"/>
  <c r="G48" i="2"/>
  <c r="G49" i="2"/>
  <c r="G50" i="2"/>
  <c r="G51" i="2"/>
  <c r="G52" i="2"/>
  <c r="G53" i="2"/>
  <c r="G54" i="2"/>
  <c r="G55" i="2"/>
  <c r="G56" i="2"/>
  <c r="G57" i="2"/>
  <c r="G58" i="2"/>
  <c r="G59" i="2"/>
  <c r="G60" i="2"/>
  <c r="G61" i="2"/>
  <c r="G62" i="2"/>
  <c r="G5" i="2"/>
  <c r="F21" i="2"/>
  <c r="F22" i="2"/>
  <c r="F23" i="2"/>
  <c r="F24" i="2"/>
  <c r="F25" i="2"/>
  <c r="F26" i="2"/>
  <c r="F27" i="2"/>
  <c r="F28" i="2"/>
  <c r="F29" i="2"/>
  <c r="F30" i="2"/>
  <c r="F31" i="2"/>
  <c r="F32" i="2"/>
  <c r="F33" i="2"/>
  <c r="F34" i="2"/>
  <c r="F35" i="2"/>
  <c r="F36" i="2"/>
  <c r="F37" i="2"/>
  <c r="F38" i="2"/>
  <c r="F39" i="2"/>
  <c r="F40" i="2"/>
  <c r="F42" i="2"/>
  <c r="F43" i="2"/>
  <c r="F44" i="2"/>
  <c r="F45" i="2"/>
  <c r="F46" i="2"/>
  <c r="F47" i="2"/>
  <c r="F48" i="2"/>
  <c r="F49" i="2"/>
  <c r="F50" i="2"/>
  <c r="F51" i="2"/>
  <c r="F52" i="2"/>
  <c r="F53" i="2"/>
  <c r="F54" i="2"/>
  <c r="F55" i="2"/>
  <c r="F56" i="2"/>
  <c r="F57" i="2"/>
  <c r="F58" i="2"/>
  <c r="F59" i="2"/>
  <c r="F60" i="2"/>
  <c r="F61" i="2"/>
  <c r="F5" i="2"/>
  <c r="F6" i="2"/>
  <c r="F7" i="2"/>
  <c r="F8" i="2"/>
  <c r="F9" i="2"/>
  <c r="F10" i="2"/>
  <c r="F11" i="2"/>
  <c r="F12" i="2"/>
  <c r="F13" i="2"/>
  <c r="F14" i="2"/>
  <c r="F15" i="2"/>
  <c r="F16" i="2"/>
  <c r="F17" i="2"/>
  <c r="F18" i="2"/>
  <c r="F19" i="2"/>
  <c r="F20" i="2"/>
  <c r="D38" i="2"/>
  <c r="J165" i="1"/>
  <c r="D11" i="2" l="1"/>
  <c r="E11" i="2" s="1"/>
  <c r="D12" i="2"/>
  <c r="E12" i="2" s="1"/>
  <c r="D21" i="2" l="1"/>
  <c r="E21" i="2" s="1"/>
  <c r="J150" i="1" l="1"/>
  <c r="J149" i="1"/>
  <c r="D20" i="2"/>
  <c r="E20" i="2" s="1"/>
  <c r="D19" i="2"/>
  <c r="E19" i="2" s="1"/>
  <c r="D16" i="2"/>
  <c r="E16" i="2" s="1"/>
  <c r="D15" i="2"/>
  <c r="E15" i="2" s="1"/>
  <c r="D22" i="2" l="1"/>
  <c r="E22" i="2" s="1"/>
  <c r="J157" i="1" l="1"/>
  <c r="D23" i="2"/>
  <c r="E23" i="2" s="1"/>
  <c r="J156" i="1"/>
  <c r="D37" i="2" l="1"/>
  <c r="E37" i="2" s="1"/>
  <c r="D36" i="2" l="1"/>
  <c r="E36" i="2" s="1"/>
  <c r="D35" i="2"/>
  <c r="E35" i="2"/>
  <c r="D34" i="2"/>
  <c r="E34" i="2" s="1"/>
  <c r="D33" i="2"/>
  <c r="E33" i="2" s="1"/>
  <c r="D32" i="2"/>
  <c r="E32" i="2" s="1"/>
  <c r="D31" i="2"/>
  <c r="E31" i="2" s="1"/>
  <c r="J151" i="1" s="1"/>
  <c r="D30" i="2"/>
  <c r="E30" i="2" s="1"/>
  <c r="J153" i="1" l="1"/>
  <c r="D57" i="2"/>
  <c r="D58" i="2"/>
  <c r="E58" i="2" s="1"/>
  <c r="D59" i="2"/>
  <c r="E59" i="2" s="1"/>
  <c r="D60" i="2"/>
  <c r="E60" i="2" s="1"/>
  <c r="D61" i="2"/>
  <c r="E61" i="2" s="1"/>
  <c r="D56" i="2" l="1"/>
  <c r="E56" i="2" s="1"/>
  <c r="E57" i="2" s="1"/>
  <c r="D55" i="2" l="1"/>
  <c r="E55" i="2" s="1"/>
  <c r="D54" i="2"/>
  <c r="E54" i="2" s="1"/>
  <c r="D53" i="2" l="1"/>
  <c r="E53" i="2" s="1"/>
  <c r="D52" i="2"/>
  <c r="E52" i="2" s="1"/>
  <c r="D51" i="2"/>
  <c r="E51" i="2" s="1"/>
  <c r="D49" i="2"/>
  <c r="E49" i="2" s="1"/>
  <c r="D50" i="2"/>
  <c r="E50" i="2" s="1"/>
  <c r="D48" i="2"/>
  <c r="E48" i="2" s="1"/>
  <c r="D43" i="2"/>
  <c r="D42" i="2"/>
  <c r="E42" i="2" s="1"/>
  <c r="D4" i="2" l="1"/>
  <c r="E4" i="2" s="1"/>
  <c r="D5" i="2"/>
  <c r="E5" i="2" s="1"/>
  <c r="D6" i="2"/>
  <c r="E6" i="2" s="1"/>
  <c r="D7" i="2"/>
  <c r="E7" i="2" s="1"/>
  <c r="E43" i="2"/>
  <c r="D8" i="2"/>
  <c r="E8" i="2" s="1"/>
  <c r="D9" i="2"/>
  <c r="E9" i="2" s="1"/>
  <c r="D10" i="2"/>
  <c r="E10" i="2" s="1"/>
  <c r="D13" i="2"/>
  <c r="E13" i="2" s="1"/>
  <c r="D14" i="2"/>
  <c r="E14" i="2" s="1"/>
  <c r="D17" i="2"/>
  <c r="E17" i="2" s="1"/>
  <c r="J160" i="1" s="1"/>
  <c r="D18" i="2"/>
  <c r="E18" i="2" s="1"/>
  <c r="D24" i="2"/>
  <c r="E24" i="2" s="1"/>
  <c r="D25" i="2"/>
  <c r="E25" i="2" s="1"/>
  <c r="J154" i="1" s="1"/>
  <c r="D26" i="2"/>
  <c r="E26" i="2" s="1"/>
  <c r="D27" i="2"/>
  <c r="E27" i="2" s="1"/>
  <c r="D28" i="2"/>
  <c r="E28" i="2" s="1"/>
  <c r="J148" i="1" s="1"/>
  <c r="D29" i="2"/>
  <c r="E29" i="2" s="1"/>
  <c r="E38" i="2"/>
  <c r="D39" i="2"/>
  <c r="E39" i="2" s="1"/>
  <c r="D40" i="2"/>
  <c r="E40" i="2" s="1"/>
  <c r="D44" i="2"/>
  <c r="E44" i="2" s="1"/>
  <c r="D45" i="2"/>
  <c r="E45" i="2" s="1"/>
  <c r="D46" i="2"/>
  <c r="E46" i="2" s="1"/>
  <c r="D47" i="2"/>
  <c r="E47" i="2" s="1"/>
  <c r="J159" i="1" l="1"/>
  <c r="J164" i="1"/>
  <c r="J162" i="1"/>
  <c r="J161" i="1"/>
  <c r="J163" i="1"/>
  <c r="J158" i="1"/>
  <c r="J152" i="1"/>
  <c r="J155" i="1"/>
  <c r="J139" i="1" l="1"/>
  <c r="J146" i="1"/>
  <c r="J147" i="1"/>
  <c r="J168" i="1" l="1"/>
  <c r="G4" i="2"/>
</calcChain>
</file>

<file path=xl/sharedStrings.xml><?xml version="1.0" encoding="utf-8"?>
<sst xmlns="http://schemas.openxmlformats.org/spreadsheetml/2006/main" count="231" uniqueCount="195">
  <si>
    <t xml:space="preserve">Date: </t>
  </si>
  <si>
    <t>Prepared For</t>
  </si>
  <si>
    <t xml:space="preserve">Address: </t>
  </si>
  <si>
    <t xml:space="preserve">City: </t>
  </si>
  <si>
    <t xml:space="preserve">Telephone: </t>
  </si>
  <si>
    <t>Fax:</t>
  </si>
  <si>
    <t xml:space="preserve">Email: </t>
  </si>
  <si>
    <t>Prepared By</t>
  </si>
  <si>
    <t>Total Productivity Package Price</t>
  </si>
  <si>
    <t xml:space="preserve">Shipping Terms: </t>
  </si>
  <si>
    <t>Order No.</t>
  </si>
  <si>
    <t>Price Each</t>
  </si>
  <si>
    <t>Qty</t>
  </si>
  <si>
    <t>CONDITIONS GOVERNING QUOTATIONS</t>
  </si>
  <si>
    <t>Shipping</t>
  </si>
  <si>
    <t>Pricing</t>
  </si>
  <si>
    <t xml:space="preserve">Distributor Company: </t>
  </si>
  <si>
    <t xml:space="preserve">Customer Company: </t>
  </si>
  <si>
    <t>Technical Specifications</t>
  </si>
  <si>
    <t>Standard Equipment</t>
  </si>
  <si>
    <t>Sawing Machine Price (includes standard electrics)</t>
  </si>
  <si>
    <t>Sub Total</t>
  </si>
  <si>
    <t>A0302SN</t>
  </si>
  <si>
    <t>Signed Customer Service Agreement Required</t>
  </si>
  <si>
    <t>Machine Accessories</t>
  </si>
  <si>
    <t xml:space="preserve">Distributor Contact: </t>
  </si>
  <si>
    <t xml:space="preserve">State/Prov: </t>
  </si>
  <si>
    <t xml:space="preserve">Country: </t>
  </si>
  <si>
    <t xml:space="preserve">Zip/Postal Code: </t>
  </si>
  <si>
    <t xml:space="preserve">Reference #: </t>
  </si>
  <si>
    <t xml:space="preserve">Customer Contact: </t>
  </si>
  <si>
    <t>This proposal is issued subject to terms and conditions listed on the last page.</t>
  </si>
  <si>
    <t>NRTL</t>
  </si>
  <si>
    <t>CSA</t>
  </si>
  <si>
    <t xml:space="preserve">                                                                </t>
  </si>
  <si>
    <t>Valid for 30 days from date quoted</t>
  </si>
  <si>
    <t>Features, Functions, and Benefits</t>
  </si>
  <si>
    <r>
      <t xml:space="preserve">  </t>
    </r>
    <r>
      <rPr>
        <b/>
        <sz val="10"/>
        <color theme="1"/>
        <rFont val="Calibri"/>
        <family val="2"/>
        <scheme val="minor"/>
      </rPr>
      <t xml:space="preserve">   Band Drive:</t>
    </r>
  </si>
  <si>
    <r>
      <t xml:space="preserve">   </t>
    </r>
    <r>
      <rPr>
        <b/>
        <sz val="10"/>
        <color theme="1"/>
        <rFont val="Calibri"/>
        <family val="2"/>
        <scheme val="minor"/>
      </rPr>
      <t xml:space="preserve">  Hydraulic System:</t>
    </r>
  </si>
  <si>
    <r>
      <t xml:space="preserve">    </t>
    </r>
    <r>
      <rPr>
        <b/>
        <sz val="10"/>
        <color theme="1"/>
        <rFont val="Calibri"/>
        <family val="2"/>
        <scheme val="minor"/>
      </rPr>
      <t xml:space="preserve">  Floor Space Dimensions:</t>
    </r>
  </si>
  <si>
    <t>Electrical</t>
  </si>
  <si>
    <t xml:space="preserve">  • Band door interlocks.</t>
  </si>
  <si>
    <t xml:space="preserve">  • Operation and parts manuals on USB stick.</t>
  </si>
  <si>
    <t xml:space="preserve">   Indexer:</t>
  </si>
  <si>
    <t xml:space="preserve"> Saw Blade:</t>
  </si>
  <si>
    <t>Laser</t>
  </si>
  <si>
    <t>??????</t>
  </si>
  <si>
    <t>DoALL Saw Blades and Coolant</t>
  </si>
  <si>
    <t>WE APPRECIATE THIS OPPORTUNITY TO QUOTE AND INVITE YOUR ORDER.</t>
  </si>
  <si>
    <t xml:space="preserve">  • Complimentary DoALL Cutting Fluids package.</t>
  </si>
  <si>
    <t xml:space="preserve">  • One (1) complimentary DoALL Bi Metal saw blade.</t>
  </si>
  <si>
    <t xml:space="preserve">  Warranty</t>
  </si>
  <si>
    <r>
      <rPr>
        <b/>
        <sz val="10"/>
        <color theme="1"/>
        <rFont val="Calibri"/>
        <family val="2"/>
        <scheme val="minor"/>
      </rPr>
      <t>PRICES</t>
    </r>
    <r>
      <rPr>
        <sz val="10"/>
        <color theme="1"/>
        <rFont val="Calibri"/>
        <family val="2"/>
        <scheme val="minor"/>
      </rPr>
      <t xml:space="preserve">
All prices are F.O.B. factory dock, subject to change without notice and are exclusive of sales, use and other taxes. Proposed shipping schedule is estimated on information available at the date of this quotation and is subject to change.                           
</t>
    </r>
    <r>
      <rPr>
        <b/>
        <sz val="10"/>
        <color theme="1"/>
        <rFont val="Calibri"/>
        <family val="2"/>
        <scheme val="minor"/>
      </rPr>
      <t>WARRANTY</t>
    </r>
    <r>
      <rPr>
        <sz val="10"/>
        <color theme="1"/>
        <rFont val="Calibri"/>
        <family val="2"/>
        <scheme val="minor"/>
      </rPr>
      <t xml:space="preserve">
Any equipment or part thereof covered by this quotation which under normal operating conditions in the plant of the original purchaser proves defective in material or workmanship within one year from the date of shipment, as determined by our reasonable inspection, will at our option and expense, excluding freight, either be repaired or replaced. This warranty is conditioned on prompt notification to DoALL of any claim of defect and the establishment that the equipment has been properly maintained and operated within the limits of rated or normal usage. We expressly exclude from this warranty any liability whatsoever for loss of use or for indirect or consequential damages.
FOREGOING WARRANTY IS EXCLUSIVE AND IN LIEU OF OTHER WARRANTIES OF MERCHANTABILITY, FITNESS FOR A PARTICULAR PURPOSE AND OF ANY OTHER TYPE, WHETHER EXPRESSED OR IMPLIED.
THERE ARE NO WARRANTIES WHICH EXTEND BEYOND THE DESCRIPTION ON THE FACE HEREOF.
OSHA COMPLIANCE
DoALL Machine Tools meet all applicable requirements of the Williams-Steiger Occupational Safety and Health Act of 1970 in effect as of the date of this proposal, as in those requirements are interpreted by DoALL. Because actual compliance by employers is beyond our control, DoALL cannot warrant that the machines will comply in use.                    
</t>
    </r>
    <r>
      <rPr>
        <b/>
        <sz val="10"/>
        <color theme="1"/>
        <rFont val="Calibri"/>
        <family val="2"/>
        <scheme val="minor"/>
      </rPr>
      <t>Review all available options/accessories to enhance your sawing needs</t>
    </r>
    <r>
      <rPr>
        <sz val="10"/>
        <color theme="1"/>
        <rFont val="Calibri"/>
        <family val="2"/>
        <scheme val="minor"/>
      </rPr>
      <t xml:space="preserve">.                                                                                                                                                                                            Please note safety labels and any interface requirements noted in this proposal including use proper Wye power, plant and equipment air pressure (80 psi), voltage, leveling, machine bolt/tie downs, safety fence devices and use of proper installation procedures (i.e. do not install within an area smaller than the listed space requirements).
</t>
    </r>
  </si>
  <si>
    <t>Order No</t>
  </si>
  <si>
    <t>Price</t>
  </si>
  <si>
    <t>Price Adjustment</t>
  </si>
  <si>
    <t>New Price</t>
  </si>
  <si>
    <t>Adjustment:-</t>
  </si>
  <si>
    <t>Band Wheels</t>
  </si>
  <si>
    <t>Optional ten year warranty is available. See Details Below.</t>
  </si>
  <si>
    <t>Call for pricing</t>
  </si>
  <si>
    <t xml:space="preserve">     Band Tension   Manual</t>
  </si>
  <si>
    <t>Length per Stroke  N/A</t>
  </si>
  <si>
    <t>Maximum Index Strokes Length  N/A</t>
  </si>
  <si>
    <t xml:space="preserve">   Remnant Length  N/A</t>
  </si>
  <si>
    <t>• Movable control console.</t>
  </si>
  <si>
    <t>• Rapid head down approach.</t>
  </si>
  <si>
    <t xml:space="preserve">  • Manual band tension.</t>
  </si>
  <si>
    <t xml:space="preserve">  • Recirculating coolant system.</t>
  </si>
  <si>
    <t xml:space="preserve">  • Saw blade guards.</t>
  </si>
  <si>
    <t xml:space="preserve">  • Recommended band speed chart.</t>
  </si>
  <si>
    <r>
      <rPr>
        <b/>
        <sz val="12"/>
        <rFont val="Calibri"/>
        <family val="2"/>
        <scheme val="minor"/>
      </rPr>
      <t xml:space="preserve">DoALL Sawing Products will provide videos for setup and training to make sure your new purchase is running to its maximum productivity.   </t>
    </r>
    <r>
      <rPr>
        <sz val="12"/>
        <rFont val="Calibri"/>
        <family val="2"/>
        <scheme val="minor"/>
      </rPr>
      <t xml:space="preserve">         </t>
    </r>
  </si>
  <si>
    <t>Operator Control Console</t>
  </si>
  <si>
    <t>Manual Blade Tension</t>
  </si>
  <si>
    <t>Band Brush</t>
  </si>
  <si>
    <t>Counter Balance Spring</t>
  </si>
  <si>
    <t>SVC CHARGE LABOR</t>
  </si>
  <si>
    <t>Blade</t>
  </si>
  <si>
    <r>
      <t xml:space="preserve">      Coolant System:  Flood  </t>
    </r>
    <r>
      <rPr>
        <b/>
        <sz val="10"/>
        <color rgb="FF00B050"/>
        <rFont val="Calibri"/>
        <family val="2"/>
        <scheme val="minor"/>
      </rPr>
      <t>Yes</t>
    </r>
    <r>
      <rPr>
        <b/>
        <sz val="10"/>
        <color theme="1"/>
        <rFont val="Calibri"/>
        <family val="2"/>
        <scheme val="minor"/>
      </rPr>
      <t xml:space="preserve">  /  Mist Lubricator    </t>
    </r>
    <r>
      <rPr>
        <b/>
        <sz val="10"/>
        <color rgb="FF00B050"/>
        <rFont val="Calibri"/>
        <family val="2"/>
        <scheme val="minor"/>
      </rPr>
      <t>Yes</t>
    </r>
  </si>
  <si>
    <t>RD-2000/390</t>
  </si>
  <si>
    <t>300-LR-RDP</t>
  </si>
  <si>
    <t>300-LR-RDZ</t>
  </si>
  <si>
    <t>RB-200</t>
  </si>
  <si>
    <t>RBS-200/390</t>
  </si>
  <si>
    <t>300x320-HP</t>
  </si>
  <si>
    <t>RDN-390</t>
  </si>
  <si>
    <t>300x320-QPARTS</t>
  </si>
  <si>
    <t xml:space="preserve">    Width x Length 1 1/4 " x 188"</t>
  </si>
  <si>
    <t xml:space="preserve">     Band Speed      65-328 fpm</t>
  </si>
  <si>
    <t xml:space="preserve">     Motor Hp   .5 Hp</t>
  </si>
  <si>
    <t xml:space="preserve">     Reservoir Size 3 Gallon</t>
  </si>
  <si>
    <t xml:space="preserve">      Motor Hp   .6 Hp</t>
  </si>
  <si>
    <t xml:space="preserve">      Reservoir Size  5 Gallon</t>
  </si>
  <si>
    <r>
      <t xml:space="preserve">   </t>
    </r>
    <r>
      <rPr>
        <sz val="10"/>
        <color theme="1"/>
        <rFont val="Calibri"/>
        <family val="2"/>
        <scheme val="minor"/>
      </rPr>
      <t>W x L X H      114" x 43" x 56"</t>
    </r>
  </si>
  <si>
    <t>Material Pass Height    32"</t>
  </si>
  <si>
    <t>Machine Weight  1,631  lbs.</t>
  </si>
  <si>
    <r>
      <t xml:space="preserve">Voltage Requirement   230V or 460 -6 0Hz-3ph,  Wye configuration </t>
    </r>
    <r>
      <rPr>
        <b/>
        <sz val="10"/>
        <color rgb="FFFF0000"/>
        <rFont val="Calibri"/>
        <family val="2"/>
        <scheme val="minor"/>
      </rPr>
      <t>(Must Specify at Order Placement)</t>
    </r>
  </si>
  <si>
    <t xml:space="preserve">      Total Amp Draw (FLA)( 460V - 7) (230V - 14)</t>
  </si>
  <si>
    <r>
      <rPr>
        <b/>
        <sz val="24"/>
        <rFont val="Calibri"/>
        <family val="2"/>
        <scheme val="minor"/>
      </rPr>
      <t>Model DS-500SA</t>
    </r>
    <r>
      <rPr>
        <sz val="10"/>
        <rFont val="Calibri"/>
        <family val="2"/>
        <scheme val="minor"/>
      </rPr>
      <t xml:space="preserve">
</t>
    </r>
  </si>
  <si>
    <t>DS-500SA</t>
  </si>
  <si>
    <t xml:space="preserve">   • Semi- Automatic cycle.</t>
  </si>
  <si>
    <t>• Carbide faced saw guide inserts.</t>
  </si>
  <si>
    <t>• Driven band cleaning brushes.</t>
  </si>
  <si>
    <t>• Heavy duty counter balance springs.</t>
  </si>
  <si>
    <t>• Cast Steel band wheels.</t>
  </si>
  <si>
    <t>• Fine adjustment head feed control.</t>
  </si>
  <si>
    <t xml:space="preserve">  • Mist band lubricator system.</t>
  </si>
  <si>
    <t>Mitsubishi Touch Screen Panel</t>
  </si>
  <si>
    <t>Direct Driven Band Drive</t>
  </si>
  <si>
    <t>Automatic Overload Feed Protection</t>
  </si>
  <si>
    <t>BRP function monitors band drive motor amperage stopping head fall when operator set parameter is reached signaling overfeed or a dull saw band.</t>
  </si>
  <si>
    <t>Cast steel wheels insure band tracking and long life.</t>
  </si>
  <si>
    <t>Hydraulic Clamping Vise</t>
  </si>
  <si>
    <t>Driven band brush removes the chips from the blade gullets which would prevent the blade from attaining maximum cutting rates and blade life.</t>
  </si>
  <si>
    <t>• Dual swivel head to 60 left to 60 degrees right.</t>
  </si>
  <si>
    <t>• Programmable material height sensor.</t>
  </si>
  <si>
    <t>• Full stroke hydraulic vise.</t>
  </si>
  <si>
    <t>• Spring loaded detent positioning.</t>
  </si>
  <si>
    <t xml:space="preserve">  • Digitally displayed angle position.</t>
  </si>
  <si>
    <t xml:space="preserve">  • Variable Vise Pressure.</t>
  </si>
  <si>
    <t xml:space="preserve">  • 2 degree cant design.</t>
  </si>
  <si>
    <t>Saw Head Design</t>
  </si>
  <si>
    <t>Semi-Automatic Cycle</t>
  </si>
  <si>
    <t>Head Turn Table</t>
  </si>
  <si>
    <t>360-HP</t>
  </si>
  <si>
    <t>360-RDT 2000/520</t>
  </si>
  <si>
    <t>360-RDP 2000/520</t>
  </si>
  <si>
    <t>360-RDZ 2000/520</t>
  </si>
  <si>
    <t>360-V</t>
  </si>
  <si>
    <t>360-RB</t>
  </si>
  <si>
    <t>360-RBS</t>
  </si>
  <si>
    <t>360-QPARTS</t>
  </si>
  <si>
    <t>M-50-5</t>
  </si>
  <si>
    <t>M-50-10</t>
  </si>
  <si>
    <t>• Infinite band speed controlled by variable frequency drive.</t>
  </si>
  <si>
    <t xml:space="preserve">MD-50-5      </t>
  </si>
  <si>
    <t xml:space="preserve">MD-50-10  </t>
  </si>
  <si>
    <t>$</t>
  </si>
  <si>
    <t>5F05T06B24</t>
  </si>
  <si>
    <t>5F10T06B24</t>
  </si>
  <si>
    <t>Enter Freight Cost Below</t>
  </si>
  <si>
    <t>Warranty</t>
  </si>
  <si>
    <t>Round Up</t>
  </si>
  <si>
    <t xml:space="preserve">                                                                 www.DoALLsaws.com   | 1-800-321-9913</t>
  </si>
  <si>
    <t>DoALL Cut Above 10 Year Warranty Annual Investment</t>
  </si>
  <si>
    <t xml:space="preserve">               Optional DoALL Cut Above 10 Year Warranty</t>
  </si>
  <si>
    <t>new price 5-16-2022</t>
  </si>
  <si>
    <t>round up</t>
  </si>
  <si>
    <t>call for pricing</t>
  </si>
  <si>
    <t>Control console can be positioned for operator comfort and safety insuring hands are away from the blade at band start.</t>
  </si>
  <si>
    <t>The touch screen control panel displays the  cutting cycle indicator, blade tension indicator, BRP (overfeed protection) function, band speed, head angle, band drive amp load and a list of error messages allowing the operator to monitor machine functions.</t>
  </si>
  <si>
    <t>The robust head is mounted at a 2-degree slope which decreases tooth load at the end of the cut increasing band life.</t>
  </si>
  <si>
    <t>Drive is comprised of an electric VFD controlled motor transferring power through a gear reduction unit directly to the drive wheel eliminating belt slippage and giving positive torque to the blade.</t>
  </si>
  <si>
    <t>Programmable cycle allows the operator the ability to control hydraulic on-off, saw head movement after the cut, head raise limit through programmable set point, band drive on–off, and vise clamp-unclamp after the cut maximizing productivity.</t>
  </si>
  <si>
    <t>Full stroke, hydraulic vise can be positioned on either side of band allowing maximum clamping close to the cut line eliminating material movement and tooth strippage.</t>
  </si>
  <si>
    <t>Illuminating indicator prevents the possible error of over/under tightening the band for maximum cutting rates and band life.</t>
  </si>
  <si>
    <t>Counterbalance springs maintain constant head weight throughout the cut keeping the blade tooth load equal aiding in maximum blade life.</t>
  </si>
  <si>
    <t>Manual position of the saw head is accomplished by releasing the lock mechanism and rotating the head to the desired angle monitored on the digital display.
The machine is equipped with a spring-loaded detent for zero position allowing for decreased setup time.</t>
  </si>
  <si>
    <t>One-year parts and service subject to the terms and conditions listed on the last page.</t>
  </si>
  <si>
    <t xml:space="preserve">         Additional Comments:</t>
  </si>
  <si>
    <t xml:space="preserve">SHIP VIA METHOD </t>
  </si>
  <si>
    <t>1.	SHIP TRUCK PREPAY &amp; ADD TO INVOICE        
2.	TRUCK COLLECT-CUSTOMER PREFERED CARRIER. MUST PROVIDE TRUCK DETAILS PRIOR TO PROJECTED SHIP DATE.</t>
  </si>
  <si>
    <t xml:space="preserve"> FOB Savage, MN    |  Freight Quote |   Lead Time:</t>
  </si>
  <si>
    <t xml:space="preserve">   Please select one option: [X]</t>
  </si>
  <si>
    <t xml:space="preserve">                                             **Shown with 360-HP option &amp; optional nesting</t>
  </si>
  <si>
    <t xml:space="preserve">     Motor HP         4 Hp</t>
  </si>
  <si>
    <r>
      <rPr>
        <b/>
        <sz val="10"/>
        <color theme="1"/>
        <rFont val="Calibri"/>
        <family val="2"/>
        <scheme val="minor"/>
      </rPr>
      <t>SPECIFICATION</t>
    </r>
    <r>
      <rPr>
        <sz val="10"/>
        <color theme="1"/>
        <rFont val="Calibri"/>
        <family val="2"/>
        <scheme val="minor"/>
      </rPr>
      <t xml:space="preserve">
The specifications contained herein were in effect at the time of this quotation was approved for printing. They are subject to the right of the manufacturer whose policy is one of continuing improvement to change specifications of design at any time without notice and to make changes or improvements upon its products without assuming any obligation to install the same upon its products manufactured prior to the changed improvement.
</t>
    </r>
    <r>
      <rPr>
        <b/>
        <sz val="10"/>
        <color theme="1"/>
        <rFont val="Calibri"/>
        <family val="2"/>
        <scheme val="minor"/>
      </rPr>
      <t>CANCELLATION</t>
    </r>
    <r>
      <rPr>
        <sz val="10"/>
        <color theme="1"/>
        <rFont val="Calibri"/>
        <family val="2"/>
        <scheme val="minor"/>
      </rPr>
      <t xml:space="preserve">
Any order for standard items once placed with and accepted by us may be canceled only with our consent and then only upon payment to us, as liquidated damages, an amount equal to 20% of our sales price of all products covered by the order. An order for a special item may be subject to additional cancellation charges.
</t>
    </r>
    <r>
      <rPr>
        <b/>
        <sz val="10"/>
        <color theme="1"/>
        <rFont val="Calibri"/>
        <family val="2"/>
        <scheme val="minor"/>
      </rPr>
      <t>TERMS</t>
    </r>
    <r>
      <rPr>
        <sz val="10"/>
        <color theme="1"/>
        <rFont val="Calibri"/>
        <family val="2"/>
        <scheme val="minor"/>
      </rPr>
      <t xml:space="preserve">
To be determined by the seller – subject to credit approval. This proposal, constitutes our entire agreement regarding your requirements as we understand them. By acceptance of this proposal, you agree to operate the equipment in a safe manner, not to remove or alter any safety features of the equipment and indemnify and hold us harmless from any claim or liability resulting from your actions or the actions of your employees, with respect to the equipment. Copyright ©2023 DoALL Sawing Products. All Rights Reserved.  
No image(s) or part(s) from this quote may be reproduced without the written permission of DoALL Sawing Products. Options, specifications, prices and quote contents are subject to change without notice or obligation.
Machine safety items may be omitted for illustration purposes only -- For proper application, always read the operation manual. Prices are subject to change at any time. Quotes are valid for 30 days from date listed.</t>
    </r>
  </si>
  <si>
    <t>• Annual Fee includes two preventative maintenance every year scheduled at the customers convenience. Please note that our DoALL Cut Above 10 Year Warranty is exclusively covered within 48 states, ensuring exceptional service and support for our valued customers in these regions.</t>
  </si>
  <si>
    <r>
      <rPr>
        <b/>
        <sz val="9"/>
        <color theme="1"/>
        <rFont val="Arial Black"/>
        <family val="2"/>
      </rPr>
      <t xml:space="preserve">A. </t>
    </r>
    <r>
      <rPr>
        <sz val="10"/>
        <color theme="1"/>
        <rFont val="Calibri"/>
        <family val="2"/>
        <scheme val="minor"/>
      </rPr>
      <t>Starter Kit of Six Pack Blades Consist of 1 each Silencer Plus 3-4, 4-6, 5-8, and StructurALL 3-4,4-6,5-8</t>
    </r>
  </si>
  <si>
    <r>
      <rPr>
        <b/>
        <sz val="9"/>
        <color theme="1"/>
        <rFont val="Arial Black"/>
        <family val="2"/>
      </rPr>
      <t>B.</t>
    </r>
    <r>
      <rPr>
        <sz val="10"/>
        <color theme="1"/>
        <rFont val="Calibri"/>
        <family val="2"/>
        <scheme val="minor"/>
      </rPr>
      <t xml:space="preserve"> 5 Gal. Pail of Band All 102 Semi Synthetic </t>
    </r>
  </si>
  <si>
    <r>
      <rPr>
        <b/>
        <sz val="9"/>
        <color theme="1"/>
        <rFont val="Arial Black"/>
        <family val="2"/>
      </rPr>
      <t>C.</t>
    </r>
    <r>
      <rPr>
        <sz val="10"/>
        <color theme="1"/>
        <rFont val="Calibri"/>
        <family val="2"/>
        <scheme val="minor"/>
      </rPr>
      <t xml:space="preserve"> 5 Gal. Pail of AL-2000 Mist Coolant     </t>
    </r>
  </si>
  <si>
    <r>
      <rPr>
        <sz val="10"/>
        <color theme="1"/>
        <rFont val="Arial Black"/>
        <family val="2"/>
      </rPr>
      <t>G.</t>
    </r>
    <r>
      <rPr>
        <sz val="10"/>
        <color theme="1"/>
        <rFont val="Calibri"/>
        <family val="2"/>
        <scheme val="minor"/>
      </rPr>
      <t xml:space="preserve"> 5 ft Idler Conveyor</t>
    </r>
  </si>
  <si>
    <r>
      <t xml:space="preserve">H. </t>
    </r>
    <r>
      <rPr>
        <sz val="10"/>
        <color theme="1"/>
        <rFont val="Calibri"/>
        <family val="2"/>
        <scheme val="minor"/>
      </rPr>
      <t>10 ft Idler Conveyor</t>
    </r>
  </si>
  <si>
    <r>
      <rPr>
        <sz val="9"/>
        <color theme="1"/>
        <rFont val="Arial Black"/>
        <family val="2"/>
      </rPr>
      <t>I.</t>
    </r>
    <r>
      <rPr>
        <sz val="9"/>
        <color theme="1"/>
        <rFont val="Calibri"/>
        <family val="2"/>
        <scheme val="minor"/>
      </rPr>
      <t xml:space="preserve"> </t>
    </r>
    <r>
      <rPr>
        <sz val="10"/>
        <color theme="1"/>
        <rFont val="Calibri"/>
        <family val="2"/>
        <scheme val="minor"/>
      </rPr>
      <t>Additional conveyor roller</t>
    </r>
  </si>
  <si>
    <r>
      <rPr>
        <b/>
        <sz val="9"/>
        <color theme="1"/>
        <rFont val="Arial Black"/>
        <family val="2"/>
      </rPr>
      <t>J.</t>
    </r>
    <r>
      <rPr>
        <sz val="9"/>
        <color theme="1"/>
        <rFont val="Calibri"/>
        <family val="2"/>
        <scheme val="minor"/>
      </rPr>
      <t xml:space="preserve"> </t>
    </r>
    <r>
      <rPr>
        <sz val="10"/>
        <color theme="1"/>
        <rFont val="Calibri"/>
        <family val="2"/>
        <scheme val="minor"/>
      </rPr>
      <t>Single fixed vertical guide roller - 20.5" (520mm) roller width - 7.9" (200mm) height - Mounts to the RDT</t>
    </r>
  </si>
  <si>
    <r>
      <rPr>
        <sz val="9"/>
        <color theme="1"/>
        <rFont val="Arial Black"/>
        <family val="2"/>
      </rPr>
      <t>K.</t>
    </r>
    <r>
      <rPr>
        <sz val="10"/>
        <color theme="1"/>
        <rFont val="Calibri"/>
        <family val="2"/>
        <scheme val="minor"/>
      </rPr>
      <t xml:space="preserve"> Single adjustable vertical guide roller - Requires RB for operation</t>
    </r>
  </si>
  <si>
    <r>
      <rPr>
        <sz val="9"/>
        <color theme="1"/>
        <rFont val="Arial Black"/>
        <family val="2"/>
      </rPr>
      <t xml:space="preserve">L. </t>
    </r>
    <r>
      <rPr>
        <sz val="10"/>
        <color theme="1"/>
        <rFont val="Calibri"/>
        <family val="2"/>
        <scheme val="minor"/>
      </rPr>
      <t>Hydraulic vertical clamp for nesting</t>
    </r>
  </si>
  <si>
    <r>
      <rPr>
        <b/>
        <sz val="9"/>
        <color theme="1"/>
        <rFont val="Arial Black"/>
        <family val="2"/>
      </rPr>
      <t>M.</t>
    </r>
    <r>
      <rPr>
        <sz val="10"/>
        <color theme="1"/>
        <rFont val="Calibri"/>
        <family val="2"/>
        <scheme val="minor"/>
      </rPr>
      <t xml:space="preserve"> Laser line generator</t>
    </r>
  </si>
  <si>
    <r>
      <rPr>
        <sz val="9"/>
        <color theme="1"/>
        <rFont val="Arial Black"/>
        <family val="2"/>
      </rPr>
      <t xml:space="preserve">N. </t>
    </r>
    <r>
      <rPr>
        <sz val="10"/>
        <color theme="1"/>
        <rFont val="Calibri"/>
        <family val="2"/>
        <scheme val="minor"/>
      </rPr>
      <t xml:space="preserve"> 5 ft. Tape work stop (Mounts on Conveyor)</t>
    </r>
  </si>
  <si>
    <r>
      <rPr>
        <sz val="9"/>
        <color theme="1"/>
        <rFont val="Arial Black"/>
        <family val="2"/>
      </rPr>
      <t>O.</t>
    </r>
    <r>
      <rPr>
        <sz val="10"/>
        <color theme="1"/>
        <rFont val="Calibri"/>
        <family val="2"/>
        <scheme val="minor"/>
      </rPr>
      <t xml:space="preserve"> 10 ft. Tape work stop (Mounts on Conveyor)</t>
    </r>
  </si>
  <si>
    <r>
      <rPr>
        <b/>
        <sz val="9"/>
        <color theme="1"/>
        <rFont val="Arial Black"/>
        <family val="2"/>
      </rPr>
      <t xml:space="preserve">P. </t>
    </r>
    <r>
      <rPr>
        <sz val="10"/>
        <color theme="1"/>
        <rFont val="Calibri"/>
        <family val="2"/>
        <scheme val="minor"/>
      </rPr>
      <t>5 ft. Digital work stop (Mounts on Conveyor)</t>
    </r>
  </si>
  <si>
    <r>
      <rPr>
        <b/>
        <sz val="9"/>
        <color theme="1"/>
        <rFont val="Arial Black"/>
        <family val="2"/>
      </rPr>
      <t xml:space="preserve">Q. </t>
    </r>
    <r>
      <rPr>
        <sz val="10"/>
        <color theme="1"/>
        <rFont val="Calibri"/>
        <family val="2"/>
        <scheme val="minor"/>
      </rPr>
      <t>10 ft. Digital work stop (Mounts on Conveyor</t>
    </r>
    <r>
      <rPr>
        <sz val="12"/>
        <color theme="1"/>
        <rFont val="Calibri"/>
        <family val="2"/>
        <scheme val="minor"/>
      </rPr>
      <t>)</t>
    </r>
  </si>
  <si>
    <r>
      <rPr>
        <b/>
        <sz val="9"/>
        <color theme="1"/>
        <rFont val="Arial Black"/>
        <family val="2"/>
      </rPr>
      <t>R.</t>
    </r>
    <r>
      <rPr>
        <b/>
        <sz val="12"/>
        <color theme="1"/>
        <rFont val="Calibri"/>
        <family val="2"/>
        <scheme val="minor"/>
      </rPr>
      <t xml:space="preserve"> </t>
    </r>
    <r>
      <rPr>
        <sz val="10"/>
        <color theme="1"/>
        <rFont val="Calibri"/>
        <family val="2"/>
        <scheme val="minor"/>
      </rPr>
      <t>Wear parts service kit - contains wear plates, guides, band brushes</t>
    </r>
  </si>
  <si>
    <r>
      <rPr>
        <b/>
        <sz val="9"/>
        <color theme="1"/>
        <rFont val="Arial Black"/>
        <family val="2"/>
      </rPr>
      <t>S.</t>
    </r>
    <r>
      <rPr>
        <b/>
        <sz val="12"/>
        <color theme="1"/>
        <rFont val="Calibri"/>
        <family val="2"/>
        <scheme val="minor"/>
      </rPr>
      <t xml:space="preserve"> </t>
    </r>
    <r>
      <rPr>
        <sz val="10"/>
        <color theme="1"/>
        <rFont val="Calibri"/>
        <family val="2"/>
        <scheme val="minor"/>
      </rPr>
      <t>Magnetic wand chip remover</t>
    </r>
  </si>
  <si>
    <r>
      <rPr>
        <b/>
        <sz val="9"/>
        <color theme="1"/>
        <rFont val="Arial Black"/>
        <family val="2"/>
      </rPr>
      <t>T.</t>
    </r>
    <r>
      <rPr>
        <b/>
        <sz val="12"/>
        <color theme="1"/>
        <rFont val="Calibri"/>
        <family val="2"/>
        <scheme val="minor"/>
      </rPr>
      <t xml:space="preserve"> </t>
    </r>
    <r>
      <rPr>
        <sz val="10"/>
        <color theme="1"/>
        <rFont val="Calibri"/>
        <family val="2"/>
        <scheme val="minor"/>
      </rPr>
      <t>Additional USB stick of manuals</t>
    </r>
  </si>
  <si>
    <r>
      <rPr>
        <b/>
        <sz val="9"/>
        <rFont val="Arial Black"/>
        <family val="2"/>
      </rPr>
      <t>U.</t>
    </r>
    <r>
      <rPr>
        <sz val="10"/>
        <rFont val="Calibri"/>
        <family val="2"/>
        <scheme val="minor"/>
      </rPr>
      <t xml:space="preserve"> A Nationally Recognized Testing Laboratory (NRTL) is an independent third-part laboratory recognized by the United States Occupational Safety and Health Administration (OSHA) to test and certify products to applicable product safety standards</t>
    </r>
  </si>
  <si>
    <r>
      <rPr>
        <b/>
        <sz val="9"/>
        <rFont val="Arial Black"/>
        <family val="2"/>
      </rPr>
      <t xml:space="preserve">V. </t>
    </r>
    <r>
      <rPr>
        <sz val="10"/>
        <rFont val="Calibri"/>
        <family val="2"/>
        <scheme val="minor"/>
      </rPr>
      <t xml:space="preserve">Four (4) hours operator training. Travel and expenses may be additional. Please contact the DoALL Service Coordinator for details.  </t>
    </r>
  </si>
  <si>
    <t>DoALL Strongly recommends purchasing both input (360-RDL) and output (360-RDR) conveyors for cutting angles.</t>
  </si>
  <si>
    <r>
      <rPr>
        <b/>
        <sz val="9"/>
        <rFont val="Arial Black"/>
        <family val="2"/>
      </rPr>
      <t>D.</t>
    </r>
    <r>
      <rPr>
        <sz val="10"/>
        <rFont val="Calibri"/>
        <family val="2"/>
        <scheme val="minor"/>
      </rPr>
      <t xml:space="preserve"> 3.3ft (1000mm) Left side connecting roller which provides the shifting of 2 rollers for angle cutting and connection to the RDT. Rollers are 20.4” wide with a load capacity of 572 lbs/ft.</t>
    </r>
  </si>
  <si>
    <r>
      <rPr>
        <b/>
        <sz val="9"/>
        <color theme="1"/>
        <rFont val="Arial Black"/>
        <family val="2"/>
      </rPr>
      <t>E</t>
    </r>
    <r>
      <rPr>
        <sz val="9"/>
        <color theme="1"/>
        <rFont val="Arial Black"/>
        <family val="2"/>
      </rPr>
      <t xml:space="preserve">. </t>
    </r>
    <r>
      <rPr>
        <sz val="10"/>
        <color theme="1"/>
        <rFont val="Calibri"/>
        <family val="2"/>
        <scheme val="minor"/>
      </rPr>
      <t>3.3ft (1000mm) Right side connecting roller which provides the shifting of 2 rollers for angle cutting and connection to the RDT. Rollers are 20.4” wide with a load capacity of 572 lbs/ft</t>
    </r>
  </si>
  <si>
    <t>RDT-2000/520</t>
  </si>
  <si>
    <t>Rev-03252024</t>
  </si>
  <si>
    <t>360-RDL+TAL</t>
  </si>
  <si>
    <t>360-RDR+TAR</t>
  </si>
  <si>
    <r>
      <t xml:space="preserve">F. </t>
    </r>
    <r>
      <rPr>
        <sz val="10"/>
        <color theme="1"/>
        <rFont val="Calibri"/>
        <family val="2"/>
        <scheme val="minor"/>
      </rPr>
      <t>6’6” (2M)  Input or Output conveyor for connection to 360-RDL or 360-RDR with drip pan/gutter. 20.4” roller width with a capacity of 672 lbs/ft.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</si>
</sst>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quot;$&quot;#,##0"/>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name val="Calibri"/>
      <family val="2"/>
      <scheme val="minor"/>
    </font>
    <font>
      <sz val="18"/>
      <color theme="1"/>
      <name val="Calibri"/>
      <family val="2"/>
      <scheme val="minor"/>
    </font>
    <font>
      <b/>
      <sz val="18"/>
      <color theme="1"/>
      <name val="Calibri"/>
      <family val="2"/>
      <scheme val="minor"/>
    </font>
    <font>
      <b/>
      <sz val="11"/>
      <color theme="1"/>
      <name val="Calibri"/>
      <family val="2"/>
      <scheme val="minor"/>
    </font>
    <font>
      <b/>
      <sz val="16"/>
      <color theme="1"/>
      <name val="Calibri"/>
      <family val="2"/>
      <scheme val="minor"/>
    </font>
    <font>
      <b/>
      <sz val="11"/>
      <name val="Calibri"/>
      <family val="2"/>
      <scheme val="minor"/>
    </font>
    <font>
      <b/>
      <sz val="10"/>
      <color rgb="FF00B050"/>
      <name val="Calibri"/>
      <family val="2"/>
      <scheme val="minor"/>
    </font>
    <font>
      <b/>
      <sz val="24"/>
      <name val="Calibri"/>
      <family val="2"/>
      <scheme val="minor"/>
    </font>
    <font>
      <b/>
      <sz val="22"/>
      <color theme="0"/>
      <name val="Calibri"/>
      <family val="2"/>
      <scheme val="minor"/>
    </font>
    <font>
      <b/>
      <sz val="14"/>
      <color theme="0"/>
      <name val="Calibri"/>
      <family val="2"/>
      <scheme val="minor"/>
    </font>
    <font>
      <sz val="12"/>
      <name val="Calibri"/>
      <family val="2"/>
      <scheme val="minor"/>
    </font>
    <font>
      <b/>
      <sz val="12"/>
      <name val="Calibri"/>
      <family val="2"/>
      <scheme val="minor"/>
    </font>
    <font>
      <sz val="12"/>
      <color theme="0"/>
      <name val="Calibri"/>
      <family val="2"/>
      <scheme val="minor"/>
    </font>
    <font>
      <sz val="10"/>
      <color theme="0"/>
      <name val="Calibri"/>
      <family val="2"/>
      <scheme val="minor"/>
    </font>
    <font>
      <b/>
      <sz val="12"/>
      <color rgb="FFC00000"/>
      <name val="Calibri"/>
      <family val="2"/>
      <scheme val="minor"/>
    </font>
    <font>
      <sz val="11"/>
      <color theme="4"/>
      <name val="Calibri"/>
      <family val="2"/>
      <scheme val="minor"/>
    </font>
    <font>
      <b/>
      <sz val="12"/>
      <color theme="1"/>
      <name val="Calibri"/>
      <family val="2"/>
      <scheme val="minor"/>
    </font>
    <font>
      <b/>
      <sz val="9"/>
      <name val="Calibri"/>
      <family val="2"/>
      <scheme val="minor"/>
    </font>
    <font>
      <b/>
      <sz val="9"/>
      <name val="Arial Black"/>
      <family val="2"/>
    </font>
    <font>
      <b/>
      <sz val="9"/>
      <color theme="1"/>
      <name val="Arial Black"/>
      <family val="2"/>
    </font>
    <font>
      <sz val="9"/>
      <color theme="1"/>
      <name val="Arial Black"/>
      <family val="2"/>
    </font>
    <font>
      <sz val="9"/>
      <color theme="1"/>
      <name val="Calibri"/>
      <family val="2"/>
      <scheme val="minor"/>
    </font>
    <font>
      <b/>
      <sz val="10"/>
      <color rgb="FFFF0000"/>
      <name val="Calibri"/>
      <family val="2"/>
      <scheme val="minor"/>
    </font>
    <font>
      <sz val="12"/>
      <color theme="1"/>
      <name val="Calibri"/>
      <family val="2"/>
      <scheme val="minor"/>
    </font>
    <font>
      <sz val="11"/>
      <color rgb="FF000000"/>
      <name val="Calibri"/>
      <family val="2"/>
      <scheme val="minor"/>
    </font>
    <font>
      <sz val="10"/>
      <color theme="1"/>
      <name val="Arial Black"/>
      <family val="2"/>
    </font>
    <font>
      <b/>
      <sz val="11"/>
      <color rgb="FFFF0000"/>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FF00"/>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398">
    <xf numFmtId="0" fontId="0" fillId="0" borderId="0" xfId="0"/>
    <xf numFmtId="0" fontId="0" fillId="0" borderId="0" xfId="0" applyAlignment="1">
      <alignment horizontal="center" vertical="center"/>
    </xf>
    <xf numFmtId="0" fontId="3" fillId="0" borderId="0" xfId="0" applyFont="1"/>
    <xf numFmtId="0" fontId="0" fillId="0" borderId="0" xfId="0" applyAlignment="1">
      <alignment vertical="center"/>
    </xf>
    <xf numFmtId="0" fontId="3" fillId="0" borderId="0" xfId="0" applyFont="1" applyAlignment="1">
      <alignment horizontal="left" wrapText="1" readingOrder="1"/>
    </xf>
    <xf numFmtId="0" fontId="0" fillId="0" borderId="0" xfId="0" applyAlignment="1">
      <alignment horizontal="left" wrapText="1" readingOrder="1"/>
    </xf>
    <xf numFmtId="0" fontId="0" fillId="2" borderId="0" xfId="0" applyFill="1" applyAlignment="1">
      <alignment vertical="center"/>
    </xf>
    <xf numFmtId="0" fontId="0" fillId="2" borderId="7" xfId="0" applyFill="1" applyBorder="1" applyAlignment="1">
      <alignment vertical="center"/>
    </xf>
    <xf numFmtId="0" fontId="2" fillId="2" borderId="11" xfId="0" applyFont="1" applyFill="1" applyBorder="1" applyAlignment="1">
      <alignment vertical="center"/>
    </xf>
    <xf numFmtId="0" fontId="3" fillId="2" borderId="0" xfId="0" applyFont="1" applyFill="1" applyAlignment="1">
      <alignment horizontal="left" vertical="top" wrapText="1" indent="1"/>
    </xf>
    <xf numFmtId="0" fontId="3" fillId="2" borderId="7" xfId="0" applyFont="1" applyFill="1" applyBorder="1" applyAlignment="1">
      <alignment horizontal="left" vertical="top" wrapText="1" indent="1"/>
    </xf>
    <xf numFmtId="0" fontId="3" fillId="2" borderId="2" xfId="0" applyFont="1" applyFill="1" applyBorder="1" applyAlignment="1">
      <alignment horizontal="left" vertical="center" wrapText="1" indent="1"/>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3" fillId="3" borderId="9" xfId="0" applyFont="1" applyFill="1" applyBorder="1" applyAlignment="1">
      <alignment horizontal="left" vertical="center"/>
    </xf>
    <xf numFmtId="0" fontId="3" fillId="2" borderId="11" xfId="0" applyFont="1" applyFill="1" applyBorder="1" applyAlignment="1">
      <alignment horizontal="left" vertical="center"/>
    </xf>
    <xf numFmtId="0" fontId="2" fillId="2" borderId="11" xfId="0" applyFont="1" applyFill="1" applyBorder="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3" fillId="2" borderId="7" xfId="0" applyFont="1" applyFill="1" applyBorder="1" applyAlignment="1">
      <alignment horizontal="center" vertical="center" wrapText="1"/>
    </xf>
    <xf numFmtId="0" fontId="6" fillId="3" borderId="4" xfId="0" applyFont="1" applyFill="1" applyBorder="1" applyAlignment="1">
      <alignment vertical="center"/>
    </xf>
    <xf numFmtId="0" fontId="6" fillId="3" borderId="0" xfId="0" applyFont="1" applyFill="1" applyAlignment="1">
      <alignment vertical="center"/>
    </xf>
    <xf numFmtId="0" fontId="6" fillId="3" borderId="5" xfId="0" applyFont="1" applyFill="1" applyBorder="1" applyAlignment="1">
      <alignment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164" fontId="0" fillId="0" borderId="0" xfId="0" applyNumberFormat="1"/>
    <xf numFmtId="165" fontId="3" fillId="0" borderId="0" xfId="1" applyNumberFormat="1" applyFont="1" applyFill="1" applyBorder="1" applyProtection="1"/>
    <xf numFmtId="1" fontId="3" fillId="0" borderId="0" xfId="0" applyNumberFormat="1" applyFont="1"/>
    <xf numFmtId="9" fontId="0" fillId="0" borderId="0" xfId="2" applyFont="1" applyAlignment="1" applyProtection="1">
      <alignment horizontal="center" vertical="center"/>
    </xf>
    <xf numFmtId="0" fontId="3" fillId="2" borderId="7" xfId="0" applyFont="1" applyFill="1" applyBorder="1" applyAlignment="1">
      <alignment horizontal="center" vertical="center"/>
    </xf>
    <xf numFmtId="0" fontId="9" fillId="0" borderId="10" xfId="0" applyFont="1" applyBorder="1" applyAlignment="1">
      <alignment horizontal="center" vertical="center"/>
    </xf>
    <xf numFmtId="0" fontId="0" fillId="3" borderId="11" xfId="0" applyFill="1" applyBorder="1" applyAlignment="1">
      <alignment horizontal="center" vertical="center"/>
    </xf>
    <xf numFmtId="0" fontId="9" fillId="0" borderId="9" xfId="0" applyFont="1" applyBorder="1" applyAlignment="1">
      <alignment horizontal="center" vertical="center"/>
    </xf>
    <xf numFmtId="0" fontId="0" fillId="0" borderId="12" xfId="0" applyBorder="1" applyAlignment="1">
      <alignment horizontal="center" vertical="top" wrapText="1"/>
    </xf>
    <xf numFmtId="0" fontId="0" fillId="0" borderId="7" xfId="0" applyBorder="1"/>
    <xf numFmtId="0" fontId="3" fillId="0" borderId="7" xfId="0" applyFont="1" applyBorder="1"/>
    <xf numFmtId="0" fontId="2" fillId="2" borderId="7" xfId="0" applyFont="1" applyFill="1" applyBorder="1" applyAlignment="1">
      <alignment horizontal="center" vertical="center"/>
    </xf>
    <xf numFmtId="0" fontId="3" fillId="0" borderId="0" xfId="0" applyFont="1" applyAlignment="1">
      <alignment horizontal="left" vertical="top" wrapText="1" indent="1"/>
    </xf>
    <xf numFmtId="0" fontId="3" fillId="0" borderId="12" xfId="0" applyFont="1" applyBorder="1" applyAlignment="1">
      <alignment horizontal="center" vertical="top"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1" fontId="3" fillId="3" borderId="9"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164" fontId="3" fillId="3" borderId="2" xfId="1" applyNumberFormat="1" applyFont="1" applyFill="1" applyBorder="1" applyAlignment="1" applyProtection="1">
      <alignment horizontal="center" vertical="center" wrapText="1"/>
    </xf>
    <xf numFmtId="0" fontId="3" fillId="0" borderId="7" xfId="0" applyFont="1" applyBorder="1" applyAlignment="1">
      <alignment horizontal="center" vertical="center" wrapText="1"/>
    </xf>
    <xf numFmtId="0" fontId="5" fillId="0" borderId="12" xfId="0" applyFont="1" applyBorder="1" applyAlignment="1">
      <alignment horizontal="center" vertical="center"/>
    </xf>
    <xf numFmtId="0" fontId="3" fillId="3" borderId="10" xfId="0" applyFont="1" applyFill="1" applyBorder="1" applyAlignment="1">
      <alignment horizontal="center" vertical="center"/>
    </xf>
    <xf numFmtId="0" fontId="19" fillId="0" borderId="11" xfId="0" applyFont="1" applyBorder="1" applyAlignment="1">
      <alignment horizontal="center" vertical="center"/>
    </xf>
    <xf numFmtId="0" fontId="2" fillId="2" borderId="21" xfId="0" applyFont="1" applyFill="1" applyBorder="1" applyAlignment="1">
      <alignment horizontal="center" vertical="center"/>
    </xf>
    <xf numFmtId="0" fontId="3" fillId="2" borderId="2" xfId="0" applyFont="1" applyFill="1" applyBorder="1" applyAlignment="1">
      <alignment horizontal="left" vertical="center"/>
    </xf>
    <xf numFmtId="0" fontId="0" fillId="2" borderId="0" xfId="0" applyFill="1"/>
    <xf numFmtId="0" fontId="4" fillId="0" borderId="0" xfId="0" applyFont="1" applyAlignment="1">
      <alignment horizontal="left" vertical="center" wrapText="1"/>
    </xf>
    <xf numFmtId="0" fontId="0" fillId="0" borderId="0" xfId="0" applyAlignment="1">
      <alignment horizontal="left" vertical="center" wrapText="1"/>
    </xf>
    <xf numFmtId="164" fontId="0" fillId="0" borderId="9" xfId="0" applyNumberFormat="1" applyBorder="1"/>
    <xf numFmtId="0" fontId="0" fillId="0" borderId="25" xfId="0" applyBorder="1" applyAlignment="1">
      <alignment horizontal="center"/>
    </xf>
    <xf numFmtId="164" fontId="0" fillId="0" borderId="26" xfId="0" applyNumberFormat="1" applyBorder="1"/>
    <xf numFmtId="0" fontId="0" fillId="0" borderId="27" xfId="0" applyBorder="1" applyAlignment="1">
      <alignment horizontal="center"/>
    </xf>
    <xf numFmtId="164" fontId="0" fillId="0" borderId="28" xfId="0" applyNumberFormat="1" applyBorder="1"/>
    <xf numFmtId="164" fontId="0" fillId="0" borderId="30" xfId="0" applyNumberFormat="1" applyBorder="1"/>
    <xf numFmtId="164" fontId="0" fillId="0" borderId="31" xfId="0" applyNumberFormat="1" applyBorder="1"/>
    <xf numFmtId="0" fontId="9" fillId="0" borderId="24" xfId="0" applyFont="1" applyBorder="1" applyAlignment="1">
      <alignment horizontal="center" vertical="center" wrapText="1"/>
    </xf>
    <xf numFmtId="0" fontId="9" fillId="0" borderId="23" xfId="0" applyFont="1" applyBorder="1" applyAlignment="1">
      <alignment horizontal="center" vertical="center"/>
    </xf>
    <xf numFmtId="0" fontId="0" fillId="0" borderId="29" xfId="0" applyBorder="1" applyAlignment="1">
      <alignment horizontal="center"/>
    </xf>
    <xf numFmtId="0" fontId="3" fillId="4" borderId="1"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center"/>
    </xf>
    <xf numFmtId="0" fontId="3" fillId="4" borderId="5" xfId="0" applyFont="1" applyFill="1" applyBorder="1" applyAlignment="1">
      <alignmen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0" xfId="0" applyFill="1" applyAlignment="1">
      <alignment horizontal="center" vertical="center"/>
    </xf>
    <xf numFmtId="0" fontId="0" fillId="4" borderId="5" xfId="0" applyFill="1" applyBorder="1" applyAlignment="1">
      <alignment horizontal="center" vertical="center"/>
    </xf>
    <xf numFmtId="0" fontId="2" fillId="4" borderId="1" xfId="0" applyFont="1" applyFill="1" applyBorder="1" applyAlignment="1">
      <alignment vertical="center"/>
    </xf>
    <xf numFmtId="0" fontId="2" fillId="4" borderId="2"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4" borderId="0" xfId="0" applyFont="1" applyFill="1" applyAlignment="1">
      <alignment vertical="center"/>
    </xf>
    <xf numFmtId="0" fontId="2" fillId="4" borderId="5" xfId="0" applyFont="1" applyFill="1" applyBorder="1" applyAlignment="1">
      <alignment vertical="center"/>
    </xf>
    <xf numFmtId="0" fontId="2" fillId="4" borderId="6" xfId="0" applyFont="1" applyFill="1" applyBorder="1" applyAlignment="1">
      <alignmen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3" fillId="4" borderId="1" xfId="0" applyFont="1" applyFill="1" applyBorder="1" applyAlignment="1">
      <alignment vertical="top" wrapText="1"/>
    </xf>
    <xf numFmtId="0" fontId="3" fillId="4" borderId="2" xfId="0" applyFont="1" applyFill="1" applyBorder="1" applyAlignment="1">
      <alignment vertical="top" wrapText="1"/>
    </xf>
    <xf numFmtId="0" fontId="3" fillId="4" borderId="3" xfId="0" applyFont="1" applyFill="1" applyBorder="1" applyAlignment="1">
      <alignment vertical="top" wrapText="1"/>
    </xf>
    <xf numFmtId="0" fontId="3" fillId="4" borderId="4" xfId="0" applyFont="1" applyFill="1" applyBorder="1" applyAlignment="1">
      <alignment vertical="top" wrapText="1"/>
    </xf>
    <xf numFmtId="0" fontId="3" fillId="4" borderId="0" xfId="0" applyFont="1" applyFill="1" applyAlignment="1">
      <alignment vertical="top" wrapText="1"/>
    </xf>
    <xf numFmtId="0" fontId="3" fillId="4" borderId="5" xfId="0" applyFont="1" applyFill="1" applyBorder="1" applyAlignment="1">
      <alignment vertical="top" wrapText="1"/>
    </xf>
    <xf numFmtId="0" fontId="3" fillId="4" borderId="6" xfId="0" applyFont="1" applyFill="1" applyBorder="1" applyAlignment="1">
      <alignment vertical="top" wrapText="1"/>
    </xf>
    <xf numFmtId="0" fontId="3" fillId="4" borderId="7" xfId="0" applyFont="1" applyFill="1" applyBorder="1" applyAlignment="1">
      <alignment vertical="top" wrapText="1"/>
    </xf>
    <xf numFmtId="0" fontId="3" fillId="4" borderId="8" xfId="0" applyFont="1" applyFill="1" applyBorder="1" applyAlignment="1">
      <alignment vertical="top" wrapText="1"/>
    </xf>
    <xf numFmtId="0" fontId="0" fillId="4" borderId="1" xfId="0" applyFill="1" applyBorder="1"/>
    <xf numFmtId="0" fontId="0" fillId="4" borderId="2" xfId="0" applyFill="1" applyBorder="1"/>
    <xf numFmtId="0" fontId="0" fillId="4" borderId="3" xfId="0" applyFill="1" applyBorder="1"/>
    <xf numFmtId="0" fontId="0" fillId="4" borderId="4" xfId="0" applyFill="1" applyBorder="1"/>
    <xf numFmtId="0" fontId="0" fillId="4" borderId="0" xfId="0" applyFill="1"/>
    <xf numFmtId="0" fontId="0" fillId="4" borderId="5" xfId="0" applyFill="1" applyBorder="1"/>
    <xf numFmtId="0" fontId="0" fillId="4" borderId="4" xfId="0" applyFill="1" applyBorder="1" applyAlignment="1">
      <alignment horizontal="center"/>
    </xf>
    <xf numFmtId="0" fontId="0" fillId="4" borderId="0" xfId="0" applyFill="1" applyAlignment="1">
      <alignment horizontal="center"/>
    </xf>
    <xf numFmtId="0" fontId="0" fillId="4" borderId="5" xfId="0" applyFill="1" applyBorder="1" applyAlignment="1">
      <alignment horizontal="center"/>
    </xf>
    <xf numFmtId="164" fontId="0" fillId="0" borderId="9" xfId="0" applyNumberFormat="1" applyBorder="1" applyAlignment="1">
      <alignment wrapText="1"/>
    </xf>
    <xf numFmtId="0" fontId="5" fillId="0" borderId="9" xfId="0" applyFont="1" applyBorder="1" applyAlignment="1">
      <alignment horizontal="center" vertical="center"/>
    </xf>
    <xf numFmtId="0" fontId="3" fillId="0" borderId="6" xfId="0" applyFont="1" applyBorder="1" applyAlignment="1">
      <alignment horizontal="center" vertical="center" wrapText="1"/>
    </xf>
    <xf numFmtId="1" fontId="3" fillId="3" borderId="32" xfId="0" applyNumberFormat="1" applyFont="1" applyFill="1" applyBorder="1" applyAlignment="1" applyProtection="1">
      <alignment horizontal="center" vertical="center"/>
      <protection locked="0"/>
    </xf>
    <xf numFmtId="0" fontId="5" fillId="0" borderId="11" xfId="0" applyFont="1" applyBorder="1" applyAlignment="1">
      <alignment horizontal="center" vertical="center"/>
    </xf>
    <xf numFmtId="0" fontId="3" fillId="0" borderId="9" xfId="0" applyFont="1" applyBorder="1" applyAlignment="1">
      <alignment horizontal="center" vertical="center" wrapText="1"/>
    </xf>
    <xf numFmtId="0" fontId="4" fillId="0" borderId="0" xfId="0" applyFont="1" applyAlignment="1">
      <alignment horizontal="left" vertical="top" wrapText="1"/>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0" fillId="0" borderId="33" xfId="0" applyBorder="1" applyAlignment="1">
      <alignment horizontal="center"/>
    </xf>
    <xf numFmtId="164" fontId="0" fillId="0" borderId="34" xfId="0" applyNumberFormat="1" applyBorder="1"/>
    <xf numFmtId="164" fontId="0" fillId="0" borderId="35" xfId="0" applyNumberFormat="1" applyBorder="1"/>
    <xf numFmtId="0" fontId="0" fillId="0" borderId="9" xfId="0" applyBorder="1" applyAlignment="1">
      <alignment horizontal="center"/>
    </xf>
    <xf numFmtId="0" fontId="0" fillId="0" borderId="9" xfId="0" applyBorder="1"/>
    <xf numFmtId="0" fontId="0" fillId="3" borderId="4" xfId="0"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3" fillId="0" borderId="9" xfId="0" applyFont="1" applyBorder="1" applyAlignment="1" applyProtection="1">
      <alignment horizontal="center" vertical="center"/>
      <protection locked="0"/>
    </xf>
    <xf numFmtId="0" fontId="30" fillId="0" borderId="34" xfId="0" applyFont="1" applyBorder="1" applyAlignment="1">
      <alignment horizontal="center" vertical="center"/>
    </xf>
    <xf numFmtId="0" fontId="30" fillId="0" borderId="32" xfId="0" applyFont="1" applyBorder="1" applyAlignment="1">
      <alignment horizontal="center" vertical="center"/>
    </xf>
    <xf numFmtId="0" fontId="3" fillId="3" borderId="1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0" xfId="0" applyFont="1" applyFill="1" applyAlignment="1">
      <alignment horizontal="center" vertical="center"/>
    </xf>
    <xf numFmtId="0" fontId="5" fillId="0" borderId="0" xfId="0" applyFont="1" applyAlignment="1">
      <alignment horizontal="center" vertical="center"/>
    </xf>
    <xf numFmtId="0" fontId="30" fillId="0" borderId="8" xfId="0" applyFont="1" applyBorder="1" applyAlignment="1">
      <alignment horizontal="center" vertical="center"/>
    </xf>
    <xf numFmtId="9" fontId="0" fillId="0" borderId="22" xfId="0" applyNumberFormat="1" applyBorder="1" applyAlignment="1">
      <alignment horizontal="center"/>
    </xf>
    <xf numFmtId="0" fontId="9" fillId="0" borderId="36" xfId="0" applyFont="1" applyBorder="1" applyAlignment="1">
      <alignment horizontal="center" vertical="center" wrapText="1"/>
    </xf>
    <xf numFmtId="0" fontId="9" fillId="0" borderId="9" xfId="0" applyFont="1" applyBorder="1" applyAlignment="1">
      <alignment horizontal="center" vertical="center" wrapText="1"/>
    </xf>
    <xf numFmtId="164" fontId="0" fillId="0" borderId="37" xfId="0" applyNumberFormat="1" applyBorder="1"/>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5" xfId="0" applyFont="1" applyBorder="1" applyAlignment="1">
      <alignment horizontal="right" vertical="top" wrapText="1"/>
    </xf>
    <xf numFmtId="0" fontId="3" fillId="2" borderId="0" xfId="0" applyFont="1" applyFill="1" applyAlignment="1">
      <alignment horizontal="left" wrapText="1" readingOrder="1"/>
    </xf>
    <xf numFmtId="0" fontId="3" fillId="0" borderId="9" xfId="0" applyFont="1" applyBorder="1" applyAlignment="1" applyProtection="1">
      <alignment vertical="center" wrapText="1" readingOrder="1"/>
      <protection locked="0"/>
    </xf>
    <xf numFmtId="0" fontId="0" fillId="0" borderId="9" xfId="0" applyBorder="1" applyAlignment="1" applyProtection="1">
      <alignment vertical="center" wrapText="1" readingOrder="1"/>
      <protection locked="0"/>
    </xf>
    <xf numFmtId="0" fontId="3" fillId="3" borderId="12" xfId="0" applyFont="1" applyFill="1" applyBorder="1" applyAlignment="1" applyProtection="1">
      <alignment horizontal="center" vertical="center"/>
      <protection locked="0"/>
    </xf>
    <xf numFmtId="1" fontId="3" fillId="3" borderId="9" xfId="0" applyNumberFormat="1" applyFont="1" applyFill="1" applyBorder="1" applyAlignment="1">
      <alignment horizontal="center" vertical="center"/>
    </xf>
    <xf numFmtId="1" fontId="3" fillId="3" borderId="9" xfId="0" applyNumberFormat="1" applyFont="1" applyFill="1" applyBorder="1" applyAlignment="1">
      <alignment horizontal="center" vertical="center" wrapText="1"/>
    </xf>
    <xf numFmtId="0" fontId="9" fillId="0" borderId="0" xfId="0" applyFont="1" applyAlignment="1">
      <alignment horizontal="right"/>
    </xf>
    <xf numFmtId="0" fontId="3" fillId="0" borderId="4" xfId="0" applyFont="1" applyBorder="1" applyAlignment="1">
      <alignment horizontal="left" vertical="center" wrapText="1"/>
    </xf>
    <xf numFmtId="0" fontId="3" fillId="0" borderId="0" xfId="0" applyFont="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wrapText="1"/>
    </xf>
    <xf numFmtId="0" fontId="3" fillId="0" borderId="0" xfId="0" applyFont="1" applyAlignment="1">
      <alignment wrapText="1"/>
    </xf>
    <xf numFmtId="0" fontId="3" fillId="0" borderId="5" xfId="0" applyFont="1" applyBorder="1" applyAlignment="1">
      <alignment wrapText="1"/>
    </xf>
    <xf numFmtId="0" fontId="0" fillId="0" borderId="4" xfId="0" applyBorder="1"/>
    <xf numFmtId="0" fontId="0" fillId="0" borderId="0" xfId="0"/>
    <xf numFmtId="0" fontId="0" fillId="0" borderId="5" xfId="0" applyBorder="1"/>
    <xf numFmtId="0" fontId="0" fillId="0" borderId="0" xfId="0" applyAlignment="1">
      <alignment horizontal="left" vertical="center" wrapText="1"/>
    </xf>
    <xf numFmtId="0" fontId="0" fillId="0" borderId="5" xfId="0" applyBorder="1" applyAlignment="1">
      <alignment horizontal="left" vertical="center" wrapText="1"/>
    </xf>
    <xf numFmtId="0" fontId="0" fillId="0" borderId="4" xfId="0" applyBorder="1" applyAlignment="1">
      <alignment horizontal="left" vertical="center" wrapText="1"/>
    </xf>
    <xf numFmtId="0" fontId="26"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20" fillId="3" borderId="10" xfId="0" applyFont="1" applyFill="1" applyBorder="1" applyAlignment="1">
      <alignment horizontal="center" vertical="top" wrapText="1"/>
    </xf>
    <xf numFmtId="0" fontId="4" fillId="3" borderId="11" xfId="0" applyFont="1" applyFill="1" applyBorder="1" applyAlignment="1">
      <alignment horizontal="center" vertical="top" wrapText="1"/>
    </xf>
    <xf numFmtId="0" fontId="4" fillId="3" borderId="12" xfId="0" applyFont="1" applyFill="1" applyBorder="1" applyAlignment="1">
      <alignment horizontal="center" vertical="top" wrapText="1"/>
    </xf>
    <xf numFmtId="0" fontId="22" fillId="0" borderId="10" xfId="0" applyFont="1" applyBorder="1" applyAlignment="1">
      <alignment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164" fontId="3" fillId="3" borderId="10" xfId="1" applyNumberFormat="1" applyFont="1" applyFill="1" applyBorder="1" applyAlignment="1" applyProtection="1">
      <alignment horizontal="right" vertical="center"/>
    </xf>
    <xf numFmtId="164" fontId="3" fillId="3" borderId="12" xfId="1" applyNumberFormat="1" applyFont="1" applyFill="1" applyBorder="1" applyAlignment="1" applyProtection="1">
      <alignment horizontal="right" vertical="center"/>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 xfId="0" applyFont="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0" borderId="6" xfId="0" applyBorder="1"/>
    <xf numFmtId="0" fontId="0" fillId="0" borderId="7" xfId="0" applyBorder="1"/>
    <xf numFmtId="0" fontId="0" fillId="0" borderId="8" xfId="0" applyBorder="1"/>
    <xf numFmtId="0" fontId="3" fillId="0" borderId="10" xfId="0" applyFont="1" applyBorder="1" applyAlignment="1">
      <alignment vertical="center" wrapText="1"/>
    </xf>
    <xf numFmtId="0" fontId="27" fillId="0" borderId="10" xfId="0" applyFont="1" applyBorder="1" applyAlignment="1">
      <alignment vertical="center" wrapText="1"/>
    </xf>
    <xf numFmtId="0" fontId="27" fillId="0" borderId="11" xfId="0" applyFont="1" applyBorder="1" applyAlignment="1">
      <alignment vertical="center" wrapText="1"/>
    </xf>
    <xf numFmtId="0" fontId="27" fillId="0" borderId="12" xfId="0" applyFont="1" applyBorder="1" applyAlignment="1">
      <alignment vertical="center" wrapText="1"/>
    </xf>
    <xf numFmtId="0" fontId="3" fillId="0" borderId="4" xfId="0" applyFont="1" applyBorder="1" applyAlignment="1">
      <alignment horizontal="left" vertical="center" indent="1"/>
    </xf>
    <xf numFmtId="0" fontId="3" fillId="0" borderId="0" xfId="0" applyFont="1" applyAlignment="1">
      <alignment horizontal="left" vertical="center" indent="1"/>
    </xf>
    <xf numFmtId="0" fontId="3" fillId="0" borderId="5" xfId="0" applyFont="1" applyBorder="1" applyAlignment="1">
      <alignment horizontal="left" vertical="center" inden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5" xfId="0" applyFont="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3" fillId="0" borderId="19" xfId="0" applyFont="1" applyBorder="1" applyAlignment="1">
      <alignment horizontal="center"/>
    </xf>
    <xf numFmtId="0" fontId="3" fillId="0" borderId="14" xfId="0" applyFont="1" applyBorder="1" applyAlignment="1">
      <alignment horizontal="center"/>
    </xf>
    <xf numFmtId="0" fontId="3" fillId="0" borderId="20" xfId="0" applyFont="1" applyBorder="1" applyAlignment="1">
      <alignment horizont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23" fillId="0" borderId="10" xfId="0" applyFont="1" applyBorder="1" applyAlignment="1">
      <alignment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15"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164" fontId="7" fillId="3" borderId="1" xfId="1" applyNumberFormat="1" applyFont="1" applyFill="1" applyBorder="1" applyAlignment="1" applyProtection="1">
      <alignment horizontal="right" vertical="center"/>
    </xf>
    <xf numFmtId="164" fontId="7" fillId="3" borderId="3" xfId="1" applyNumberFormat="1" applyFont="1" applyFill="1" applyBorder="1" applyAlignment="1" applyProtection="1">
      <alignment horizontal="right" vertical="center"/>
    </xf>
    <xf numFmtId="164" fontId="7" fillId="3" borderId="6" xfId="1" applyNumberFormat="1" applyFont="1" applyFill="1" applyBorder="1" applyAlignment="1" applyProtection="1">
      <alignment horizontal="right" vertical="center"/>
    </xf>
    <xf numFmtId="164" fontId="7" fillId="3" borderId="8" xfId="1" applyNumberFormat="1" applyFont="1" applyFill="1" applyBorder="1" applyAlignment="1" applyProtection="1">
      <alignment horizontal="right" vertical="center"/>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0" fontId="8" fillId="3" borderId="6" xfId="0" applyFont="1" applyFill="1" applyBorder="1" applyAlignment="1">
      <alignment horizontal="left" vertical="center"/>
    </xf>
    <xf numFmtId="0" fontId="8" fillId="3" borderId="7" xfId="0" applyFont="1" applyFill="1" applyBorder="1" applyAlignment="1">
      <alignment horizontal="left" vertical="center"/>
    </xf>
    <xf numFmtId="0" fontId="8" fillId="3" borderId="8" xfId="0" applyFont="1" applyFill="1" applyBorder="1" applyAlignment="1">
      <alignment horizontal="left" vertical="center"/>
    </xf>
    <xf numFmtId="164" fontId="3" fillId="3" borderId="10" xfId="1" applyNumberFormat="1" applyFont="1" applyFill="1" applyBorder="1" applyAlignment="1" applyProtection="1">
      <alignment horizontal="center" vertical="center"/>
    </xf>
    <xf numFmtId="164" fontId="3" fillId="3" borderId="12" xfId="1" applyNumberFormat="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11" fillId="0" borderId="9" xfId="0" applyFont="1" applyBorder="1" applyAlignment="1">
      <alignment vertical="center" wrapText="1"/>
    </xf>
    <xf numFmtId="0" fontId="4" fillId="0" borderId="9" xfId="0" applyFont="1" applyBorder="1" applyAlignment="1">
      <alignment vertical="center" wrapTex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2" fillId="2" borderId="10" xfId="0" applyFont="1" applyFill="1" applyBorder="1" applyAlignment="1">
      <alignment horizontal="center" vertical="center"/>
    </xf>
    <xf numFmtId="0" fontId="16"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8"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center"/>
    </xf>
    <xf numFmtId="0" fontId="11" fillId="0" borderId="0" xfId="0" applyFont="1" applyAlignment="1">
      <alignment horizontal="center"/>
    </xf>
    <xf numFmtId="0" fontId="11" fillId="0" borderId="5" xfId="0" applyFont="1" applyBorder="1" applyAlignment="1">
      <alignment horizontal="center"/>
    </xf>
    <xf numFmtId="0" fontId="22" fillId="0" borderId="11" xfId="0" applyFont="1" applyBorder="1" applyAlignment="1">
      <alignment vertical="center" wrapText="1"/>
    </xf>
    <xf numFmtId="0" fontId="22" fillId="0" borderId="12" xfId="0" applyFont="1" applyBorder="1" applyAlignment="1">
      <alignment vertical="center" wrapText="1"/>
    </xf>
    <xf numFmtId="0" fontId="4" fillId="0" borderId="0" xfId="0" applyFont="1" applyAlignment="1">
      <alignment horizontal="center" vertical="top" wrapText="1"/>
    </xf>
    <xf numFmtId="0" fontId="4" fillId="0" borderId="5" xfId="0" applyFont="1" applyBorder="1" applyAlignment="1">
      <alignment horizontal="center" vertical="top" wrapText="1"/>
    </xf>
    <xf numFmtId="0" fontId="9" fillId="0" borderId="4" xfId="0" applyFont="1" applyBorder="1" applyAlignment="1">
      <alignment horizontal="center" vertical="center"/>
    </xf>
    <xf numFmtId="0" fontId="9" fillId="0" borderId="0" xfId="0" applyFont="1" applyAlignment="1">
      <alignment horizontal="center" vertical="center"/>
    </xf>
    <xf numFmtId="0" fontId="9" fillId="0" borderId="5" xfId="0" applyFont="1" applyBorder="1" applyAlignment="1">
      <alignment horizontal="center" vertical="center"/>
    </xf>
    <xf numFmtId="0" fontId="3" fillId="0" borderId="4" xfId="0" applyFont="1" applyBorder="1"/>
    <xf numFmtId="0" fontId="3" fillId="0" borderId="0" xfId="0" applyFont="1"/>
    <xf numFmtId="0" fontId="3" fillId="0" borderId="5" xfId="0" applyFont="1" applyBorder="1"/>
    <xf numFmtId="0" fontId="3" fillId="0" borderId="0" xfId="0" applyFont="1" applyAlignment="1">
      <alignment horizontal="left" vertical="center"/>
    </xf>
    <xf numFmtId="0" fontId="3" fillId="0" borderId="5" xfId="0" applyFont="1" applyBorder="1" applyAlignment="1">
      <alignment horizontal="left" vertical="center"/>
    </xf>
    <xf numFmtId="0" fontId="3" fillId="0" borderId="4" xfId="0" applyFont="1" applyBorder="1" applyAlignment="1">
      <alignment horizontal="left" vertical="center" wrapText="1" indent="1"/>
    </xf>
    <xf numFmtId="0" fontId="3" fillId="0" borderId="0" xfId="0" applyFont="1" applyAlignment="1">
      <alignment horizontal="left" vertical="center" wrapText="1" inden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Alignment="1">
      <alignment horizontal="center" vertical="center"/>
    </xf>
    <xf numFmtId="0" fontId="3" fillId="2" borderId="7" xfId="0" applyFont="1" applyFill="1" applyBorder="1" applyAlignment="1">
      <alignment horizontal="center" vertical="center"/>
    </xf>
    <xf numFmtId="0" fontId="3" fillId="0" borderId="5" xfId="0" applyFont="1" applyBorder="1" applyAlignment="1">
      <alignment horizontal="left" vertical="center" wrapText="1" indent="1"/>
    </xf>
    <xf numFmtId="0" fontId="2" fillId="2" borderId="6" xfId="0" applyFont="1" applyFill="1" applyBorder="1" applyAlignment="1">
      <alignment horizontal="left" vertical="center" indent="1"/>
    </xf>
    <xf numFmtId="0" fontId="2" fillId="2" borderId="7" xfId="0" applyFont="1" applyFill="1" applyBorder="1" applyAlignment="1">
      <alignment horizontal="left" vertical="center" indent="1"/>
    </xf>
    <xf numFmtId="0" fontId="2" fillId="2" borderId="8" xfId="0" applyFont="1" applyFill="1" applyBorder="1" applyAlignment="1">
      <alignment horizontal="left" vertical="center" indent="1"/>
    </xf>
    <xf numFmtId="0" fontId="19" fillId="2" borderId="11" xfId="0" applyFont="1" applyFill="1" applyBorder="1" applyAlignment="1">
      <alignment horizontal="left" wrapText="1" readingOrder="1"/>
    </xf>
    <xf numFmtId="0" fontId="3" fillId="2" borderId="11" xfId="0" applyFont="1" applyFill="1" applyBorder="1" applyAlignment="1">
      <alignment horizontal="left" wrapText="1" readingOrder="1"/>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4" xfId="0" applyFont="1" applyBorder="1" applyAlignment="1">
      <alignment vertical="center"/>
    </xf>
    <xf numFmtId="0" fontId="3" fillId="0" borderId="0" xfId="0" applyFont="1" applyAlignment="1">
      <alignment vertical="center"/>
    </xf>
    <xf numFmtId="0" fontId="3" fillId="0" borderId="5" xfId="0" applyFont="1" applyBorder="1" applyAlignment="1">
      <alignment vertical="center"/>
    </xf>
    <xf numFmtId="0" fontId="5" fillId="0" borderId="4" xfId="0" applyFont="1" applyBorder="1" applyAlignment="1">
      <alignment vertical="center"/>
    </xf>
    <xf numFmtId="0" fontId="5" fillId="0" borderId="0" xfId="0" applyFont="1" applyAlignment="1">
      <alignment vertical="center"/>
    </xf>
    <xf numFmtId="0" fontId="5" fillId="0" borderId="5" xfId="0" applyFont="1" applyBorder="1" applyAlignment="1">
      <alignment vertical="center"/>
    </xf>
    <xf numFmtId="0" fontId="5" fillId="0" borderId="4" xfId="0" applyFont="1" applyBorder="1" applyAlignment="1">
      <alignment horizontal="left" vertical="center" indent="2"/>
    </xf>
    <xf numFmtId="0" fontId="3" fillId="0" borderId="0" xfId="0" applyFont="1" applyAlignment="1">
      <alignment horizontal="left" vertical="center" indent="2"/>
    </xf>
    <xf numFmtId="0" fontId="3" fillId="0" borderId="5" xfId="0" applyFont="1" applyBorder="1" applyAlignment="1">
      <alignment horizontal="left" vertical="center" indent="2"/>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 xfId="0" applyFont="1" applyBorder="1" applyAlignment="1">
      <alignment horizontal="left" vertical="center" indent="1"/>
    </xf>
    <xf numFmtId="0" fontId="3" fillId="0" borderId="2" xfId="0" applyFont="1" applyBorder="1" applyAlignment="1">
      <alignment horizontal="left" vertical="center" indent="1"/>
    </xf>
    <xf numFmtId="0" fontId="3" fillId="0" borderId="3" xfId="0" applyFont="1" applyBorder="1" applyAlignment="1">
      <alignment horizontal="left" vertical="center" indent="1"/>
    </xf>
    <xf numFmtId="0" fontId="3" fillId="0" borderId="4" xfId="0" applyFont="1" applyBorder="1" applyAlignment="1">
      <alignment horizontal="left" vertical="center" indent="2"/>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5" fillId="0" borderId="1" xfId="0" applyFont="1" applyBorder="1" applyAlignment="1">
      <alignment horizontal="left" vertical="center" indent="1"/>
    </xf>
    <xf numFmtId="0" fontId="5" fillId="0" borderId="2" xfId="0" applyFont="1" applyBorder="1" applyAlignment="1">
      <alignment horizontal="left" vertical="center" indent="1"/>
    </xf>
    <xf numFmtId="0" fontId="5" fillId="0" borderId="3" xfId="0" applyFont="1" applyBorder="1" applyAlignment="1">
      <alignment horizontal="left" vertical="center" indent="1"/>
    </xf>
    <xf numFmtId="0" fontId="9" fillId="0" borderId="2" xfId="0" applyFont="1" applyBorder="1" applyAlignment="1">
      <alignment horizontal="left" vertical="center" indent="1"/>
    </xf>
    <xf numFmtId="0" fontId="9" fillId="0" borderId="3" xfId="0" applyFont="1" applyBorder="1" applyAlignment="1">
      <alignment horizontal="left" vertical="center" indent="1"/>
    </xf>
    <xf numFmtId="0" fontId="3" fillId="2" borderId="2" xfId="0" applyFont="1" applyFill="1" applyBorder="1" applyAlignment="1">
      <alignment horizontal="center" vertical="center"/>
    </xf>
    <xf numFmtId="0" fontId="3" fillId="0" borderId="4" xfId="0" applyFont="1" applyBorder="1" applyAlignment="1">
      <alignment horizontal="left" vertical="center" indent="3"/>
    </xf>
    <xf numFmtId="0" fontId="3" fillId="0" borderId="0" xfId="0" applyFont="1" applyAlignment="1">
      <alignment horizontal="left" vertical="center" indent="3"/>
    </xf>
    <xf numFmtId="0" fontId="3" fillId="0" borderId="5" xfId="0" applyFont="1" applyBorder="1" applyAlignment="1">
      <alignment horizontal="left" vertical="center" indent="3"/>
    </xf>
    <xf numFmtId="0" fontId="9" fillId="0" borderId="4" xfId="0" applyFont="1" applyBorder="1" applyAlignment="1">
      <alignment horizontal="left" vertical="center" indent="1"/>
    </xf>
    <xf numFmtId="0" fontId="9" fillId="0" borderId="0" xfId="0" applyFont="1" applyAlignment="1">
      <alignment horizontal="left" vertical="center" indent="1"/>
    </xf>
    <xf numFmtId="0" fontId="9" fillId="0" borderId="5" xfId="0" applyFont="1" applyBorder="1" applyAlignment="1">
      <alignment horizontal="left" vertical="center" indent="1"/>
    </xf>
    <xf numFmtId="0" fontId="3" fillId="0" borderId="0" xfId="0" applyFont="1" applyAlignment="1">
      <alignment horizontal="left" vertical="center" wrapText="1" indent="2"/>
    </xf>
    <xf numFmtId="0" fontId="3" fillId="0" borderId="5" xfId="0" applyFont="1" applyBorder="1" applyAlignment="1">
      <alignment horizontal="left" vertical="center" wrapText="1" indent="2"/>
    </xf>
    <xf numFmtId="0" fontId="3" fillId="3" borderId="10" xfId="0" applyFont="1" applyFill="1" applyBorder="1" applyAlignment="1">
      <alignment horizontal="right" vertical="center"/>
    </xf>
    <xf numFmtId="0" fontId="3" fillId="3" borderId="11" xfId="0" applyFont="1" applyFill="1" applyBorder="1" applyAlignment="1">
      <alignment horizontal="right" vertical="center"/>
    </xf>
    <xf numFmtId="0" fontId="4" fillId="3" borderId="10" xfId="0" applyFont="1" applyFill="1" applyBorder="1" applyAlignment="1">
      <alignment horizontal="right" vertical="center"/>
    </xf>
    <xf numFmtId="0" fontId="4" fillId="3" borderId="12" xfId="0" applyFont="1" applyFill="1" applyBorder="1" applyAlignment="1">
      <alignment horizontal="right" vertical="center"/>
    </xf>
    <xf numFmtId="0" fontId="3" fillId="3" borderId="10" xfId="0" applyFont="1" applyFill="1" applyBorder="1" applyAlignment="1" applyProtection="1">
      <alignment horizontal="left" vertical="center"/>
      <protection locked="0"/>
    </xf>
    <xf numFmtId="0" fontId="3" fillId="3" borderId="11" xfId="0" applyFont="1" applyFill="1" applyBorder="1" applyAlignment="1" applyProtection="1">
      <alignment horizontal="left" vertical="center"/>
      <protection locked="0"/>
    </xf>
    <xf numFmtId="0" fontId="3" fillId="3" borderId="12" xfId="0" applyFont="1" applyFill="1" applyBorder="1" applyAlignment="1" applyProtection="1">
      <alignment horizontal="left" vertical="center"/>
      <protection locked="0"/>
    </xf>
    <xf numFmtId="2" fontId="3" fillId="6" borderId="11" xfId="1" applyNumberFormat="1" applyFont="1" applyFill="1" applyBorder="1" applyAlignment="1" applyProtection="1">
      <alignment horizontal="center" vertical="center"/>
      <protection locked="0"/>
    </xf>
    <xf numFmtId="2" fontId="3" fillId="6" borderId="12" xfId="1" applyNumberFormat="1" applyFont="1" applyFill="1" applyBorder="1" applyAlignment="1" applyProtection="1">
      <alignment horizontal="center" vertical="center"/>
      <protection locked="0"/>
    </xf>
    <xf numFmtId="0" fontId="32" fillId="3" borderId="11" xfId="0" applyFont="1" applyFill="1" applyBorder="1" applyAlignment="1">
      <alignment horizontal="left" vertical="center" indent="1"/>
    </xf>
    <xf numFmtId="0" fontId="2" fillId="3" borderId="11" xfId="0" applyFont="1" applyFill="1" applyBorder="1" applyAlignment="1">
      <alignment horizontal="left" vertical="center" indent="1"/>
    </xf>
    <xf numFmtId="0" fontId="2" fillId="3" borderId="12" xfId="0" applyFont="1" applyFill="1" applyBorder="1" applyAlignment="1">
      <alignment horizontal="left" vertical="center" indent="1"/>
    </xf>
    <xf numFmtId="0" fontId="2" fillId="2" borderId="10" xfId="0" applyFont="1" applyFill="1" applyBorder="1" applyAlignment="1">
      <alignment horizontal="left" vertical="center" indent="1"/>
    </xf>
    <xf numFmtId="0" fontId="2" fillId="2" borderId="11" xfId="0" applyFont="1" applyFill="1" applyBorder="1" applyAlignment="1">
      <alignment horizontal="left" vertical="center" indent="1"/>
    </xf>
    <xf numFmtId="0" fontId="3" fillId="3" borderId="1" xfId="0" applyFont="1" applyFill="1" applyBorder="1" applyAlignment="1" applyProtection="1">
      <alignment vertical="top"/>
      <protection locked="0"/>
    </xf>
    <xf numFmtId="0" fontId="3" fillId="3" borderId="2" xfId="0" applyFont="1" applyFill="1" applyBorder="1" applyAlignment="1" applyProtection="1">
      <alignment vertical="top"/>
      <protection locked="0"/>
    </xf>
    <xf numFmtId="0" fontId="3" fillId="3" borderId="3" xfId="0" applyFont="1" applyFill="1" applyBorder="1" applyAlignment="1" applyProtection="1">
      <alignment vertical="top"/>
      <protection locked="0"/>
    </xf>
    <xf numFmtId="0" fontId="3" fillId="3" borderId="4" xfId="0" applyFont="1" applyFill="1" applyBorder="1" applyAlignment="1" applyProtection="1">
      <alignment vertical="top"/>
      <protection locked="0"/>
    </xf>
    <xf numFmtId="0" fontId="3" fillId="3" borderId="0" xfId="0" applyFont="1" applyFill="1" applyAlignment="1" applyProtection="1">
      <alignment vertical="top"/>
      <protection locked="0"/>
    </xf>
    <xf numFmtId="0" fontId="3" fillId="3" borderId="5" xfId="0" applyFont="1" applyFill="1" applyBorder="1" applyAlignment="1" applyProtection="1">
      <alignment vertical="top"/>
      <protection locked="0"/>
    </xf>
    <xf numFmtId="0" fontId="3" fillId="3" borderId="11" xfId="0" applyFont="1" applyFill="1" applyBorder="1" applyAlignment="1">
      <alignment vertical="center"/>
    </xf>
    <xf numFmtId="0" fontId="3" fillId="3" borderId="12" xfId="0" applyFont="1" applyFill="1" applyBorder="1" applyAlignment="1">
      <alignment horizontal="right" vertical="center"/>
    </xf>
    <xf numFmtId="0" fontId="2" fillId="2" borderId="12" xfId="0" applyFont="1" applyFill="1" applyBorder="1" applyAlignment="1">
      <alignment horizontal="left" vertical="center" indent="1"/>
    </xf>
    <xf numFmtId="0" fontId="4" fillId="3" borderId="10" xfId="0" applyFont="1" applyFill="1" applyBorder="1" applyAlignment="1" applyProtection="1">
      <alignment horizontal="left" vertical="center"/>
      <protection locked="0"/>
    </xf>
    <xf numFmtId="0" fontId="4" fillId="3" borderId="11" xfId="0" applyFont="1" applyFill="1" applyBorder="1" applyAlignment="1" applyProtection="1">
      <alignment horizontal="left" vertical="center"/>
      <protection locked="0"/>
    </xf>
    <xf numFmtId="0" fontId="4" fillId="3" borderId="12" xfId="0" applyFont="1" applyFill="1" applyBorder="1" applyAlignment="1" applyProtection="1">
      <alignment horizontal="left" vertical="center"/>
      <protection locked="0"/>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6" fillId="3" borderId="4" xfId="0" applyFont="1" applyFill="1" applyBorder="1" applyAlignment="1">
      <alignment vertical="center"/>
    </xf>
    <xf numFmtId="0" fontId="6" fillId="3" borderId="0" xfId="0" applyFont="1" applyFill="1" applyAlignment="1">
      <alignment vertical="center"/>
    </xf>
    <xf numFmtId="0" fontId="6" fillId="3" borderId="5" xfId="0" applyFont="1" applyFill="1" applyBorder="1" applyAlignment="1">
      <alignment vertical="center"/>
    </xf>
    <xf numFmtId="0" fontId="17" fillId="0" borderId="10" xfId="0" applyFont="1" applyBorder="1" applyAlignment="1">
      <alignment vertical="center" wrapText="1"/>
    </xf>
    <xf numFmtId="0" fontId="17" fillId="0" borderId="11" xfId="0" applyFont="1" applyBorder="1" applyAlignment="1">
      <alignment vertical="center" wrapText="1"/>
    </xf>
    <xf numFmtId="0" fontId="17" fillId="0" borderId="12" xfId="0" applyFont="1" applyBorder="1" applyAlignment="1">
      <alignment vertical="center"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14" fillId="2" borderId="4" xfId="0" applyFont="1" applyFill="1" applyBorder="1" applyAlignment="1">
      <alignment horizontal="center" vertical="center"/>
    </xf>
    <xf numFmtId="0" fontId="14" fillId="2" borderId="0" xfId="0" applyFont="1" applyFill="1" applyAlignment="1">
      <alignment horizontal="center" vertical="center"/>
    </xf>
    <xf numFmtId="0" fontId="14" fillId="2" borderId="5" xfId="0" applyFont="1" applyFill="1" applyBorder="1" applyAlignment="1">
      <alignment horizontal="center" vertical="center"/>
    </xf>
    <xf numFmtId="0" fontId="10" fillId="0" borderId="4" xfId="0" applyFont="1" applyBorder="1" applyAlignment="1">
      <alignment horizontal="center" vertical="top" wrapText="1"/>
    </xf>
    <xf numFmtId="0" fontId="10" fillId="0" borderId="0" xfId="0" applyFont="1" applyAlignment="1">
      <alignment horizontal="center" vertical="top" wrapText="1"/>
    </xf>
    <xf numFmtId="0" fontId="10" fillId="0" borderId="5" xfId="0" applyFont="1" applyBorder="1" applyAlignment="1">
      <alignment horizontal="center" vertical="top" wrapText="1"/>
    </xf>
    <xf numFmtId="0" fontId="10" fillId="0" borderId="6" xfId="0" applyFont="1" applyBorder="1" applyAlignment="1">
      <alignment horizontal="center" vertical="top" wrapText="1"/>
    </xf>
    <xf numFmtId="0" fontId="10" fillId="0" borderId="7" xfId="0" applyFont="1" applyBorder="1" applyAlignment="1">
      <alignment horizontal="center" vertical="top" wrapText="1"/>
    </xf>
    <xf numFmtId="0" fontId="10" fillId="0" borderId="8" xfId="0" applyFont="1" applyBorder="1" applyAlignment="1">
      <alignment horizontal="center" vertical="top" wrapText="1"/>
    </xf>
    <xf numFmtId="0" fontId="21" fillId="5" borderId="4" xfId="0" applyFont="1" applyFill="1" applyBorder="1" applyAlignment="1">
      <alignment horizontal="center" vertical="center"/>
    </xf>
    <xf numFmtId="0" fontId="21" fillId="5" borderId="0" xfId="0" applyFont="1" applyFill="1" applyAlignment="1">
      <alignment horizontal="center" vertical="center"/>
    </xf>
    <xf numFmtId="0" fontId="21" fillId="5" borderId="5"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7" fillId="5" borderId="0" xfId="0" applyFont="1" applyFill="1" applyAlignment="1">
      <alignment horizontal="left" vertical="center" wrapText="1"/>
    </xf>
    <xf numFmtId="0" fontId="14" fillId="5" borderId="0" xfId="0" applyFont="1" applyFill="1" applyAlignment="1">
      <alignment horizontal="left" vertical="center" wrapText="1"/>
    </xf>
    <xf numFmtId="0" fontId="14" fillId="5" borderId="5" xfId="0" applyFont="1" applyFill="1" applyBorder="1" applyAlignment="1">
      <alignment horizontal="left" vertical="center" wrapText="1"/>
    </xf>
    <xf numFmtId="0" fontId="15" fillId="2" borderId="10" xfId="0" applyFont="1" applyFill="1" applyBorder="1" applyAlignment="1">
      <alignment vertical="center" wrapText="1"/>
    </xf>
    <xf numFmtId="0" fontId="17" fillId="2" borderId="11" xfId="0" applyFont="1" applyFill="1" applyBorder="1" applyAlignment="1">
      <alignment vertical="center" wrapText="1"/>
    </xf>
    <xf numFmtId="0" fontId="17" fillId="2" borderId="12" xfId="0" applyFont="1" applyFill="1" applyBorder="1" applyAlignment="1">
      <alignment vertical="center" wrapText="1"/>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0" fillId="0" borderId="0" xfId="0" applyAlignment="1">
      <alignment horizontal="center"/>
    </xf>
    <xf numFmtId="0" fontId="0" fillId="0" borderId="5" xfId="0" applyBorder="1" applyAlignment="1">
      <alignment horizontal="center"/>
    </xf>
    <xf numFmtId="0" fontId="4" fillId="0" borderId="4" xfId="0" applyFont="1" applyBorder="1" applyAlignment="1">
      <alignment horizontal="left" vertical="top" wrapText="1"/>
    </xf>
    <xf numFmtId="0" fontId="4" fillId="0" borderId="0" xfId="0" applyFont="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top" wrapText="1"/>
    </xf>
    <xf numFmtId="0" fontId="20" fillId="0" borderId="4" xfId="0" applyFont="1" applyBorder="1" applyAlignment="1">
      <alignment horizontal="left" vertical="center" wrapText="1"/>
    </xf>
    <xf numFmtId="0" fontId="20" fillId="0" borderId="0" xfId="0" applyFont="1" applyAlignment="1">
      <alignment horizontal="left" vertical="center" wrapText="1"/>
    </xf>
    <xf numFmtId="0" fontId="20" fillId="0" borderId="5" xfId="0" applyFont="1" applyBorder="1" applyAlignment="1">
      <alignment horizontal="left" vertical="center" wrapText="1"/>
    </xf>
    <xf numFmtId="0" fontId="0" fillId="0" borderId="4" xfId="0" applyBorder="1" applyAlignment="1">
      <alignment wrapText="1"/>
    </xf>
    <xf numFmtId="0" fontId="0" fillId="0" borderId="0" xfId="0" applyAlignment="1">
      <alignment wrapText="1"/>
    </xf>
    <xf numFmtId="0" fontId="0" fillId="0" borderId="5" xfId="0" applyBorder="1" applyAlignment="1">
      <alignment wrapText="1"/>
    </xf>
    <xf numFmtId="0" fontId="9" fillId="0" borderId="0" xfId="0" applyFont="1" applyAlignment="1">
      <alignment horizontal="center" vertical="top" wrapText="1"/>
    </xf>
    <xf numFmtId="0" fontId="9" fillId="0" borderId="5" xfId="0" applyFont="1" applyBorder="1" applyAlignment="1">
      <alignment horizontal="center" vertical="top" wrapText="1"/>
    </xf>
    <xf numFmtId="0" fontId="4" fillId="0" borderId="4" xfId="0" applyFont="1" applyBorder="1" applyAlignment="1">
      <alignment vertical="center" wrapText="1"/>
    </xf>
    <xf numFmtId="0" fontId="4" fillId="0" borderId="0" xfId="0" applyFont="1" applyAlignment="1">
      <alignment vertical="center" wrapText="1"/>
    </xf>
    <xf numFmtId="0" fontId="4" fillId="0" borderId="5" xfId="0" applyFont="1" applyBorder="1" applyAlignment="1">
      <alignment vertical="center" wrapText="1"/>
    </xf>
    <xf numFmtId="0" fontId="3" fillId="0" borderId="10" xfId="0" applyFont="1" applyBorder="1" applyAlignment="1">
      <alignment horizontal="left" vertical="center" wrapText="1"/>
    </xf>
    <xf numFmtId="0" fontId="26" fillId="0" borderId="11" xfId="0" applyFont="1" applyBorder="1" applyAlignment="1">
      <alignment horizontal="left" vertical="center" wrapText="1"/>
    </xf>
    <xf numFmtId="0" fontId="26" fillId="0" borderId="12" xfId="0" applyFont="1" applyBorder="1" applyAlignment="1">
      <alignment horizontal="left" vertical="center" wrapText="1"/>
    </xf>
    <xf numFmtId="164" fontId="3" fillId="3" borderId="6" xfId="1" applyNumberFormat="1" applyFont="1" applyFill="1" applyBorder="1" applyAlignment="1" applyProtection="1">
      <alignment horizontal="right" vertical="center"/>
    </xf>
    <xf numFmtId="164" fontId="3" fillId="3" borderId="8" xfId="1" applyNumberFormat="1" applyFont="1" applyFill="1" applyBorder="1" applyAlignment="1" applyProtection="1">
      <alignment horizontal="right" vertical="center"/>
    </xf>
    <xf numFmtId="0" fontId="27" fillId="0" borderId="2" xfId="0" applyFont="1" applyBorder="1" applyAlignment="1">
      <alignment vertical="center" wrapText="1" readingOrder="1"/>
    </xf>
    <xf numFmtId="0" fontId="27" fillId="0" borderId="3" xfId="0" applyFont="1" applyBorder="1" applyAlignment="1">
      <alignment vertical="center" wrapText="1" readingOrder="1"/>
    </xf>
    <xf numFmtId="0" fontId="27" fillId="0" borderId="7" xfId="0" applyFont="1" applyBorder="1" applyAlignment="1">
      <alignment vertical="center" wrapText="1" readingOrder="1"/>
    </xf>
    <xf numFmtId="0" fontId="27" fillId="0" borderId="8" xfId="0" applyFont="1" applyBorder="1" applyAlignment="1">
      <alignment vertical="center" wrapText="1" readingOrder="1"/>
    </xf>
    <xf numFmtId="0" fontId="3" fillId="0" borderId="3" xfId="0" applyFont="1" applyBorder="1" applyAlignment="1">
      <alignment horizontal="left" vertical="top" wrapText="1"/>
    </xf>
    <xf numFmtId="0" fontId="3" fillId="0" borderId="5" xfId="0" applyFont="1" applyBorder="1" applyAlignment="1">
      <alignment horizontal="left" vertical="top" wrapText="1"/>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jp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5.jpg"/><Relationship Id="rId5" Type="http://schemas.openxmlformats.org/officeDocument/2006/relationships/image" Target="../media/image4.jpeg"/><Relationship Id="rId4" Type="http://schemas.openxmlformats.org/officeDocument/2006/relationships/hyperlink" Target="https://www.doallsaws.com/warranty"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93133</xdr:colOff>
      <xdr:row>8</xdr:row>
      <xdr:rowOff>16933</xdr:rowOff>
    </xdr:from>
    <xdr:to>
      <xdr:col>10</xdr:col>
      <xdr:colOff>556150</xdr:colOff>
      <xdr:row>18</xdr:row>
      <xdr:rowOff>55457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33" y="1540933"/>
          <a:ext cx="6273267" cy="1947334"/>
        </a:xfrm>
        <a:prstGeom prst="rect">
          <a:avLst/>
        </a:prstGeom>
      </xdr:spPr>
    </xdr:pic>
    <xdr:clientData/>
  </xdr:twoCellAnchor>
  <xdr:twoCellAnchor editAs="oneCell">
    <xdr:from>
      <xdr:col>4</xdr:col>
      <xdr:colOff>56679</xdr:colOff>
      <xdr:row>7</xdr:row>
      <xdr:rowOff>76200</xdr:rowOff>
    </xdr:from>
    <xdr:to>
      <xdr:col>10</xdr:col>
      <xdr:colOff>800101</xdr:colOff>
      <xdr:row>18</xdr:row>
      <xdr:rowOff>131549</xdr:rowOff>
    </xdr:to>
    <xdr:pic>
      <xdr:nvPicPr>
        <xdr:cNvPr id="6" name="Picture 5">
          <a:extLst>
            <a:ext uri="{FF2B5EF4-FFF2-40B4-BE49-F238E27FC236}">
              <a16:creationId xmlns:a16="http://schemas.microsoft.com/office/drawing/2014/main" id="{B074A062-D7C6-E02F-5239-C59752886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8899" y="1409700"/>
          <a:ext cx="4027642" cy="2160374"/>
        </a:xfrm>
        <a:prstGeom prst="rect">
          <a:avLst/>
        </a:prstGeom>
      </xdr:spPr>
    </xdr:pic>
    <xdr:clientData/>
  </xdr:twoCellAnchor>
  <xdr:twoCellAnchor editAs="oneCell">
    <xdr:from>
      <xdr:col>0</xdr:col>
      <xdr:colOff>270931</xdr:colOff>
      <xdr:row>0</xdr:row>
      <xdr:rowOff>8465</xdr:rowOff>
    </xdr:from>
    <xdr:to>
      <xdr:col>11</xdr:col>
      <xdr:colOff>18625</xdr:colOff>
      <xdr:row>5</xdr:row>
      <xdr:rowOff>22835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0931" y="8465"/>
          <a:ext cx="6360295" cy="995618"/>
        </a:xfrm>
        <a:prstGeom prst="rect">
          <a:avLst/>
        </a:prstGeom>
      </xdr:spPr>
    </xdr:pic>
    <xdr:clientData/>
  </xdr:twoCellAnchor>
  <xdr:twoCellAnchor>
    <xdr:from>
      <xdr:col>0</xdr:col>
      <xdr:colOff>0</xdr:colOff>
      <xdr:row>9</xdr:row>
      <xdr:rowOff>53340</xdr:rowOff>
    </xdr:from>
    <xdr:to>
      <xdr:col>4</xdr:col>
      <xdr:colOff>617607</xdr:colOff>
      <xdr:row>10</xdr:row>
      <xdr:rowOff>167640</xdr:rowOff>
    </xdr:to>
    <xdr:sp macro="" textlink="">
      <xdr:nvSpPr>
        <xdr:cNvPr id="3" name="Text Box 160">
          <a:extLst>
            <a:ext uri="{FF2B5EF4-FFF2-40B4-BE49-F238E27FC236}">
              <a16:creationId xmlns:a16="http://schemas.microsoft.com/office/drawing/2014/main" id="{00000000-0008-0000-0100-000003000000}"/>
            </a:ext>
          </a:extLst>
        </xdr:cNvPr>
        <xdr:cNvSpPr txBox="1">
          <a:spLocks noChangeArrowheads="1"/>
        </xdr:cNvSpPr>
      </xdr:nvSpPr>
      <xdr:spPr bwMode="auto">
        <a:xfrm>
          <a:off x="0" y="1767840"/>
          <a:ext cx="3139827" cy="304800"/>
        </a:xfrm>
        <a:prstGeom prst="rect">
          <a:avLst/>
        </a:prstGeom>
        <a:solidFill>
          <a:schemeClr val="bg1">
            <a:lumMod val="75000"/>
          </a:schemeClr>
        </a:solidFill>
        <a:ln w="9525">
          <a:noFill/>
          <a:miter lim="800000"/>
          <a:headEnd/>
          <a:tailEnd/>
        </a:ln>
      </xdr:spPr>
      <xdr:txBody>
        <a:bodyPr vertOverflow="clip" wrap="square" lIns="27432" tIns="27432" rIns="0" bIns="0" anchor="ctr" upright="1"/>
        <a:lstStyle/>
        <a:p>
          <a:pPr algn="ctr" rtl="0">
            <a:defRPr sz="1000"/>
          </a:pPr>
          <a:r>
            <a:rPr lang="en-US" sz="1600" b="1" i="0" u="none" strike="noStrike" baseline="0">
              <a:solidFill>
                <a:srgbClr val="000000"/>
              </a:solidFill>
              <a:latin typeface="+mn-lt"/>
              <a:cs typeface="Calibri"/>
            </a:rPr>
            <a:t>DS-500SA StructurALL Proposal</a:t>
          </a:r>
          <a:r>
            <a:rPr lang="en-US" sz="1600" b="0" i="0" u="none" strike="noStrike">
              <a:effectLst/>
              <a:latin typeface="+mn-lt"/>
              <a:ea typeface="+mn-ea"/>
              <a:cs typeface="+mn-cs"/>
            </a:rPr>
            <a:t>®</a:t>
          </a:r>
          <a:endParaRPr lang="en-US" sz="1600" b="1"/>
        </a:p>
      </xdr:txBody>
    </xdr:sp>
    <xdr:clientData/>
  </xdr:twoCellAnchor>
  <xdr:twoCellAnchor>
    <xdr:from>
      <xdr:col>0</xdr:col>
      <xdr:colOff>134408</xdr:colOff>
      <xdr:row>202</xdr:row>
      <xdr:rowOff>21167</xdr:rowOff>
    </xdr:from>
    <xdr:to>
      <xdr:col>10</xdr:col>
      <xdr:colOff>677333</xdr:colOff>
      <xdr:row>217</xdr:row>
      <xdr:rowOff>85725</xdr:rowOff>
    </xdr:to>
    <xdr:sp macro="" textlink="">
      <xdr:nvSpPr>
        <xdr:cNvPr id="39" name="TextBox 38">
          <a:hlinkClick xmlns:r="http://schemas.openxmlformats.org/officeDocument/2006/relationships" r:id="rId4"/>
          <a:extLst>
            <a:ext uri="{FF2B5EF4-FFF2-40B4-BE49-F238E27FC236}">
              <a16:creationId xmlns:a16="http://schemas.microsoft.com/office/drawing/2014/main" id="{00000000-0008-0000-0100-000027000000}"/>
            </a:ext>
          </a:extLst>
        </xdr:cNvPr>
        <xdr:cNvSpPr txBox="1"/>
      </xdr:nvSpPr>
      <xdr:spPr>
        <a:xfrm>
          <a:off x="134408" y="43407542"/>
          <a:ext cx="6381750" cy="292205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Guarantee: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We guarantee your DoALL Saw will perform to stated specifications for 10 years, or, we will replace the machine at depreciated replacement cost to the</a:t>
          </a:r>
          <a:r>
            <a:rPr lang="en-US" sz="1100" baseline="0">
              <a:solidFill>
                <a:schemeClr val="dk1"/>
              </a:solidFill>
              <a:effectLst/>
              <a:latin typeface="+mn-lt"/>
              <a:ea typeface="+mn-ea"/>
              <a:cs typeface="+mn-cs"/>
            </a:rPr>
            <a:t> customer. </a:t>
          </a:r>
          <a:r>
            <a:rPr lang="en-US" sz="1100">
              <a:solidFill>
                <a:schemeClr val="dk1"/>
              </a:solidFill>
              <a:effectLst/>
              <a:latin typeface="+mn-lt"/>
              <a:ea typeface="+mn-ea"/>
              <a:cs typeface="+mn-cs"/>
            </a:rPr>
            <a:t>If machine does fail, DSP will respond on site within 48 hours to investigate and repair.</a:t>
          </a:r>
        </a:p>
        <a:p>
          <a:r>
            <a:rPr lang="en-US" sz="1100" b="1">
              <a:solidFill>
                <a:schemeClr val="dk1"/>
              </a:solidFill>
              <a:effectLst/>
              <a:latin typeface="+mn-lt"/>
              <a:ea typeface="+mn-ea"/>
              <a:cs typeface="+mn-cs"/>
            </a:rPr>
            <a:t>What’s covered?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Parts and labor to repair any workmanship or material related defects.  This will include items such as , band-wheels, transmission, motors, weldments, castings, electronic components, bearings (other than blade guide bearings), etc. </a:t>
          </a:r>
        </a:p>
        <a:p>
          <a:r>
            <a:rPr lang="en-US" sz="1100" b="1">
              <a:solidFill>
                <a:schemeClr val="dk1"/>
              </a:solidFill>
              <a:effectLst/>
              <a:latin typeface="+mn-lt"/>
              <a:ea typeface="+mn-ea"/>
              <a:cs typeface="+mn-cs"/>
            </a:rPr>
            <a:t>What’s not covered?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Wear parts,  which will include; blade guide bearings, band-wheel tires, band brushes, wear plates, coolant pumps, hydraulic cylinders, roller guides, any bearings, etc.</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See your DoALL representative for details of this productivity enhancing program</a:t>
          </a:r>
        </a:p>
        <a:p>
          <a:endParaRPr lang="en-US" sz="1100"/>
        </a:p>
        <a:p>
          <a:r>
            <a:rPr lang="en-US" sz="1100"/>
            <a:t>For the FULL WARRANTY</a:t>
          </a:r>
          <a:r>
            <a:rPr lang="en-US" sz="1100" baseline="0"/>
            <a:t> AGREEMENT visit:</a:t>
          </a:r>
        </a:p>
        <a:p>
          <a:r>
            <a:rPr lang="en-US" b="1"/>
            <a:t>https://www.doallsaws.com/warranty</a:t>
          </a:r>
          <a:endParaRPr lang="en-US" sz="1100" b="1"/>
        </a:p>
      </xdr:txBody>
    </xdr:sp>
    <xdr:clientData/>
  </xdr:twoCellAnchor>
  <xdr:twoCellAnchor editAs="oneCell">
    <xdr:from>
      <xdr:col>0</xdr:col>
      <xdr:colOff>167640</xdr:colOff>
      <xdr:row>134</xdr:row>
      <xdr:rowOff>9866</xdr:rowOff>
    </xdr:from>
    <xdr:to>
      <xdr:col>10</xdr:col>
      <xdr:colOff>550981</xdr:colOff>
      <xdr:row>135</xdr:row>
      <xdr:rowOff>340572</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640" y="26618906"/>
          <a:ext cx="6190869" cy="521206"/>
        </a:xfrm>
        <a:prstGeom prst="rect">
          <a:avLst/>
        </a:prstGeom>
      </xdr:spPr>
    </xdr:pic>
    <xdr:clientData/>
  </xdr:twoCellAnchor>
  <xdr:oneCellAnchor>
    <xdr:from>
      <xdr:col>6</xdr:col>
      <xdr:colOff>190500</xdr:colOff>
      <xdr:row>134</xdr:row>
      <xdr:rowOff>80010</xdr:rowOff>
    </xdr:from>
    <xdr:ext cx="2247900" cy="419099"/>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3482340" y="26689050"/>
          <a:ext cx="2247900" cy="419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600" b="1" baseline="0">
              <a:latin typeface="Arial" panose="020B0604020202020204" pitchFamily="34" charset="0"/>
              <a:cs typeface="Arial" panose="020B0604020202020204" pitchFamily="34" charset="0"/>
            </a:rPr>
            <a:t>DS-500SA Proposal</a:t>
          </a:r>
          <a:endParaRPr lang="en-US" sz="1600" b="1">
            <a:latin typeface="Arial" panose="020B0604020202020204" pitchFamily="34" charset="0"/>
            <a:cs typeface="Arial" panose="020B0604020202020204" pitchFamily="34" charset="0"/>
          </a:endParaRPr>
        </a:p>
      </xdr:txBody>
    </xdr:sp>
    <xdr:clientData/>
  </xdr:oneCellAnchor>
  <xdr:twoCellAnchor editAs="oneCell">
    <xdr:from>
      <xdr:col>0</xdr:col>
      <xdr:colOff>182880</xdr:colOff>
      <xdr:row>171</xdr:row>
      <xdr:rowOff>182880</xdr:rowOff>
    </xdr:from>
    <xdr:to>
      <xdr:col>10</xdr:col>
      <xdr:colOff>554791</xdr:colOff>
      <xdr:row>174</xdr:row>
      <xdr:rowOff>136398</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880" y="36012120"/>
          <a:ext cx="6190869" cy="521207"/>
        </a:xfrm>
        <a:prstGeom prst="rect">
          <a:avLst/>
        </a:prstGeom>
      </xdr:spPr>
    </xdr:pic>
    <xdr:clientData/>
  </xdr:twoCellAnchor>
  <xdr:oneCellAnchor>
    <xdr:from>
      <xdr:col>6</xdr:col>
      <xdr:colOff>205740</xdr:colOff>
      <xdr:row>172</xdr:row>
      <xdr:rowOff>112395</xdr:rowOff>
    </xdr:from>
    <xdr:ext cx="2247900" cy="328295"/>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7580" y="36132135"/>
          <a:ext cx="2247900"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baseline="0">
              <a:latin typeface="Arial" panose="020B0604020202020204" pitchFamily="34" charset="0"/>
              <a:cs typeface="Arial" panose="020B0604020202020204" pitchFamily="34" charset="0"/>
            </a:rPr>
            <a:t>DS-500SA Proposal</a:t>
          </a:r>
          <a:endParaRPr lang="en-US" sz="1600" b="1">
            <a:latin typeface="Arial" panose="020B0604020202020204" pitchFamily="34" charset="0"/>
            <a:cs typeface="Arial" panose="020B0604020202020204" pitchFamily="34" charset="0"/>
          </a:endParaRPr>
        </a:p>
      </xdr:txBody>
    </xdr:sp>
    <xdr:clientData/>
  </xdr:oneCellAnchor>
  <xdr:twoCellAnchor editAs="oneCell">
    <xdr:from>
      <xdr:col>0</xdr:col>
      <xdr:colOff>175260</xdr:colOff>
      <xdr:row>220</xdr:row>
      <xdr:rowOff>184951</xdr:rowOff>
    </xdr:from>
    <xdr:to>
      <xdr:col>10</xdr:col>
      <xdr:colOff>550981</xdr:colOff>
      <xdr:row>223</xdr:row>
      <xdr:rowOff>130850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5260" y="45028651"/>
          <a:ext cx="6190869" cy="521209"/>
        </a:xfrm>
        <a:prstGeom prst="rect">
          <a:avLst/>
        </a:prstGeom>
      </xdr:spPr>
    </xdr:pic>
    <xdr:clientData/>
  </xdr:twoCellAnchor>
  <xdr:oneCellAnchor>
    <xdr:from>
      <xdr:col>6</xdr:col>
      <xdr:colOff>198120</xdr:colOff>
      <xdr:row>221</xdr:row>
      <xdr:rowOff>123991</xdr:rowOff>
    </xdr:from>
    <xdr:ext cx="2247900" cy="328295"/>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89960" y="45158191"/>
          <a:ext cx="2247900"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baseline="0">
              <a:latin typeface="Arial" panose="020B0604020202020204" pitchFamily="34" charset="0"/>
              <a:cs typeface="Arial" panose="020B0604020202020204" pitchFamily="34" charset="0"/>
            </a:rPr>
            <a:t>DS-500SA Proposal</a:t>
          </a:r>
          <a:endParaRPr lang="en-US" sz="1600" b="1">
            <a:latin typeface="Arial" panose="020B0604020202020204" pitchFamily="34" charset="0"/>
            <a:cs typeface="Arial" panose="020B0604020202020204" pitchFamily="34" charset="0"/>
          </a:endParaRPr>
        </a:p>
      </xdr:txBody>
    </xdr:sp>
    <xdr:clientData/>
  </xdr:oneCellAnchor>
  <xdr:twoCellAnchor editAs="oneCell">
    <xdr:from>
      <xdr:col>0</xdr:col>
      <xdr:colOff>238700</xdr:colOff>
      <xdr:row>86</xdr:row>
      <xdr:rowOff>172339</xdr:rowOff>
    </xdr:from>
    <xdr:to>
      <xdr:col>10</xdr:col>
      <xdr:colOff>625851</xdr:colOff>
      <xdr:row>88</xdr:row>
      <xdr:rowOff>320167</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700" y="17378299"/>
          <a:ext cx="6190869" cy="521208"/>
        </a:xfrm>
        <a:prstGeom prst="rect">
          <a:avLst/>
        </a:prstGeom>
      </xdr:spPr>
    </xdr:pic>
    <xdr:clientData/>
  </xdr:twoCellAnchor>
  <xdr:oneCellAnchor>
    <xdr:from>
      <xdr:col>6</xdr:col>
      <xdr:colOff>133697</xdr:colOff>
      <xdr:row>87</xdr:row>
      <xdr:rowOff>30480</xdr:rowOff>
    </xdr:from>
    <xdr:ext cx="2247900" cy="40005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25537" y="17426940"/>
          <a:ext cx="2247900"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600" b="1" baseline="0">
              <a:latin typeface="Arial" panose="020B0604020202020204" pitchFamily="34" charset="0"/>
              <a:cs typeface="Arial" panose="020B0604020202020204" pitchFamily="34" charset="0"/>
            </a:rPr>
            <a:t>DS-500SA Proposal</a:t>
          </a:r>
          <a:endParaRPr lang="en-US" sz="1600" b="1">
            <a:latin typeface="Arial" panose="020B0604020202020204" pitchFamily="34" charset="0"/>
            <a:cs typeface="Arial" panose="020B0604020202020204" pitchFamily="34" charset="0"/>
          </a:endParaRPr>
        </a:p>
      </xdr:txBody>
    </xdr:sp>
    <xdr:clientData/>
  </xdr:oneCellAnchor>
  <xdr:twoCellAnchor editAs="oneCell">
    <xdr:from>
      <xdr:col>0</xdr:col>
      <xdr:colOff>171450</xdr:colOff>
      <xdr:row>46</xdr:row>
      <xdr:rowOff>8662</xdr:rowOff>
    </xdr:from>
    <xdr:to>
      <xdr:col>10</xdr:col>
      <xdr:colOff>554791</xdr:colOff>
      <xdr:row>46</xdr:row>
      <xdr:rowOff>529869</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450" y="8771662"/>
          <a:ext cx="6190869" cy="521207"/>
        </a:xfrm>
        <a:prstGeom prst="rect">
          <a:avLst/>
        </a:prstGeom>
      </xdr:spPr>
    </xdr:pic>
    <xdr:clientData/>
  </xdr:twoCellAnchor>
  <xdr:oneCellAnchor>
    <xdr:from>
      <xdr:col>6</xdr:col>
      <xdr:colOff>194310</xdr:colOff>
      <xdr:row>46</xdr:row>
      <xdr:rowOff>46990</xdr:rowOff>
    </xdr:from>
    <xdr:ext cx="2247900" cy="328295"/>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86150" y="8809990"/>
          <a:ext cx="2247900"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baseline="0">
              <a:latin typeface="Arial" panose="020B0604020202020204" pitchFamily="34" charset="0"/>
              <a:cs typeface="Arial" panose="020B0604020202020204" pitchFamily="34" charset="0"/>
            </a:rPr>
            <a:t>DS-500SA Proposal</a:t>
          </a:r>
          <a:endParaRPr lang="en-US" sz="1600" b="1">
            <a:latin typeface="Arial" panose="020B0604020202020204" pitchFamily="34" charset="0"/>
            <a:cs typeface="Arial" panose="020B0604020202020204" pitchFamily="34" charset="0"/>
          </a:endParaRPr>
        </a:p>
      </xdr:txBody>
    </xdr:sp>
    <xdr:clientData/>
  </xdr:oneCellAnchor>
  <xdr:twoCellAnchor editAs="oneCell">
    <xdr:from>
      <xdr:col>0</xdr:col>
      <xdr:colOff>45720</xdr:colOff>
      <xdr:row>48</xdr:row>
      <xdr:rowOff>45720</xdr:rowOff>
    </xdr:from>
    <xdr:to>
      <xdr:col>10</xdr:col>
      <xdr:colOff>779145</xdr:colOff>
      <xdr:row>53</xdr:row>
      <xdr:rowOff>136228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720" y="10012680"/>
          <a:ext cx="6553200" cy="1046818"/>
        </a:xfrm>
        <a:prstGeom prst="rect">
          <a:avLst/>
        </a:prstGeom>
      </xdr:spPr>
    </xdr:pic>
    <xdr:clientData/>
  </xdr:twoCellAnchor>
  <xdr:twoCellAnchor editAs="oneCell">
    <xdr:from>
      <xdr:col>1</xdr:col>
      <xdr:colOff>494045</xdr:colOff>
      <xdr:row>175</xdr:row>
      <xdr:rowOff>54472</xdr:rowOff>
    </xdr:from>
    <xdr:to>
      <xdr:col>9</xdr:col>
      <xdr:colOff>440746</xdr:colOff>
      <xdr:row>196</xdr:row>
      <xdr:rowOff>130718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2067" y="41478802"/>
          <a:ext cx="4680856" cy="4116897"/>
        </a:xfrm>
        <a:prstGeom prst="rect">
          <a:avLst/>
        </a:prstGeom>
      </xdr:spPr>
    </xdr:pic>
    <xdr:clientData/>
  </xdr:twoCellAnchor>
  <xdr:twoCellAnchor editAs="oneCell">
    <xdr:from>
      <xdr:col>0</xdr:col>
      <xdr:colOff>203199</xdr:colOff>
      <xdr:row>197</xdr:row>
      <xdr:rowOff>42334</xdr:rowOff>
    </xdr:from>
    <xdr:to>
      <xdr:col>1</xdr:col>
      <xdr:colOff>511983</xdr:colOff>
      <xdr:row>200</xdr:row>
      <xdr:rowOff>381251</xdr:rowOff>
    </xdr:to>
    <xdr:pic>
      <xdr:nvPicPr>
        <xdr:cNvPr id="9" name="Picture 8">
          <a:extLst>
            <a:ext uri="{FF2B5EF4-FFF2-40B4-BE49-F238E27FC236}">
              <a16:creationId xmlns:a16="http://schemas.microsoft.com/office/drawing/2014/main" id="{9448D78C-4D59-4C62-A8F9-D6A9564B6B5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3199" y="47963667"/>
          <a:ext cx="923887" cy="92388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2"/>
  <sheetViews>
    <sheetView topLeftCell="A2" workbookViewId="0">
      <selection activeCell="I10" sqref="I10"/>
    </sheetView>
  </sheetViews>
  <sheetFormatPr defaultRowHeight="14.4" x14ac:dyDescent="0.3"/>
  <cols>
    <col min="1" max="1" width="2.33203125" customWidth="1"/>
    <col min="2" max="2" width="25.88671875" customWidth="1"/>
    <col min="3" max="3" width="16" customWidth="1"/>
    <col min="4" max="4" width="14.109375" customWidth="1"/>
    <col min="5" max="5" width="12.88671875" customWidth="1"/>
    <col min="6" max="6" width="12.77734375" customWidth="1"/>
    <col min="7" max="7" width="12.33203125" customWidth="1"/>
  </cols>
  <sheetData>
    <row r="1" spans="2:8" ht="6.75" customHeight="1" thickBot="1" x14ac:dyDescent="0.3"/>
    <row r="2" spans="2:8" ht="15.75" thickBot="1" x14ac:dyDescent="0.3">
      <c r="B2" s="141" t="s">
        <v>57</v>
      </c>
      <c r="C2" s="141"/>
      <c r="D2" s="128">
        <v>0.12</v>
      </c>
    </row>
    <row r="3" spans="2:8" ht="43.8" thickBot="1" x14ac:dyDescent="0.35">
      <c r="B3" s="62" t="s">
        <v>53</v>
      </c>
      <c r="C3" s="61" t="s">
        <v>54</v>
      </c>
      <c r="D3" s="61" t="s">
        <v>55</v>
      </c>
      <c r="E3" s="129" t="s">
        <v>56</v>
      </c>
      <c r="F3" s="130" t="s">
        <v>142</v>
      </c>
      <c r="G3" s="130" t="s">
        <v>146</v>
      </c>
      <c r="H3" s="130" t="s">
        <v>147</v>
      </c>
    </row>
    <row r="4" spans="2:8" ht="15" x14ac:dyDescent="0.25">
      <c r="B4" s="55" t="s">
        <v>85</v>
      </c>
      <c r="C4" s="56">
        <v>155</v>
      </c>
      <c r="D4" s="56">
        <f>IF(C4="","",C4*$D$2)</f>
        <v>18.599999999999998</v>
      </c>
      <c r="E4" s="131">
        <f>IF(C4="","",C4+D4)</f>
        <v>173.6</v>
      </c>
      <c r="F4" s="54">
        <f>ROUNDUP(E4,0)</f>
        <v>174</v>
      </c>
      <c r="G4" s="26">
        <f>(ROUNDUP(F4,0))*1.05</f>
        <v>182.70000000000002</v>
      </c>
      <c r="H4" s="54">
        <f>ROUNDUP(G4,0)</f>
        <v>183</v>
      </c>
    </row>
    <row r="5" spans="2:8" ht="15" x14ac:dyDescent="0.25">
      <c r="B5" s="57" t="s">
        <v>86</v>
      </c>
      <c r="C5" s="54">
        <v>381</v>
      </c>
      <c r="D5" s="54">
        <f t="shared" ref="D5:D57" si="0">IF(C5="","",C5*$D$2)</f>
        <v>45.72</v>
      </c>
      <c r="E5" s="58">
        <f t="shared" ref="E5:E56" si="1">IF(C5="","",C5+D5)</f>
        <v>426.72</v>
      </c>
      <c r="F5" s="54">
        <f t="shared" ref="F5:F61" si="2">ROUNDUP(E5,0)</f>
        <v>427</v>
      </c>
      <c r="G5" s="26">
        <f>(ROUNDUP(F5,0))*1.05</f>
        <v>448.35</v>
      </c>
      <c r="H5" s="54">
        <f t="shared" ref="H5:H62" si="3">ROUNDUP(G5,0)</f>
        <v>449</v>
      </c>
    </row>
    <row r="6" spans="2:8" ht="15" x14ac:dyDescent="0.25">
      <c r="B6" s="57" t="s">
        <v>45</v>
      </c>
      <c r="C6" s="54">
        <v>1107</v>
      </c>
      <c r="D6" s="54">
        <f t="shared" si="0"/>
        <v>132.84</v>
      </c>
      <c r="E6" s="58">
        <f t="shared" si="1"/>
        <v>1239.8399999999999</v>
      </c>
      <c r="F6" s="54">
        <f t="shared" si="2"/>
        <v>1240</v>
      </c>
      <c r="G6" s="26">
        <f t="shared" ref="G6:G62" si="4">(ROUNDUP(F6,0))*1.05</f>
        <v>1302</v>
      </c>
      <c r="H6" s="54">
        <f t="shared" si="3"/>
        <v>1302</v>
      </c>
    </row>
    <row r="7" spans="2:8" ht="15" x14ac:dyDescent="0.25">
      <c r="B7" s="57" t="s">
        <v>32</v>
      </c>
      <c r="C7" s="54">
        <v>3500</v>
      </c>
      <c r="D7" s="54">
        <f t="shared" si="0"/>
        <v>420</v>
      </c>
      <c r="E7" s="58">
        <f t="shared" si="1"/>
        <v>3920</v>
      </c>
      <c r="F7" s="54">
        <f t="shared" si="2"/>
        <v>3920</v>
      </c>
      <c r="G7" s="26">
        <f t="shared" si="4"/>
        <v>4116</v>
      </c>
      <c r="H7" s="54">
        <f t="shared" si="3"/>
        <v>4116</v>
      </c>
    </row>
    <row r="8" spans="2:8" ht="15" x14ac:dyDescent="0.25">
      <c r="B8" s="57">
        <v>299998</v>
      </c>
      <c r="C8" s="54">
        <v>77</v>
      </c>
      <c r="D8" s="54">
        <f t="shared" si="0"/>
        <v>9.24</v>
      </c>
      <c r="E8" s="58">
        <f t="shared" si="1"/>
        <v>86.24</v>
      </c>
      <c r="F8" s="54">
        <f t="shared" si="2"/>
        <v>87</v>
      </c>
      <c r="G8" s="26">
        <f t="shared" si="4"/>
        <v>91.350000000000009</v>
      </c>
      <c r="H8" s="54">
        <f t="shared" si="3"/>
        <v>92</v>
      </c>
    </row>
    <row r="9" spans="2:8" ht="15" x14ac:dyDescent="0.25">
      <c r="B9" s="57">
        <v>226028</v>
      </c>
      <c r="C9" s="54">
        <v>165</v>
      </c>
      <c r="D9" s="54">
        <f t="shared" si="0"/>
        <v>19.8</v>
      </c>
      <c r="E9" s="58">
        <f t="shared" si="1"/>
        <v>184.8</v>
      </c>
      <c r="F9" s="54">
        <f t="shared" si="2"/>
        <v>185</v>
      </c>
      <c r="G9" s="26">
        <f t="shared" si="4"/>
        <v>194.25</v>
      </c>
      <c r="H9" s="54">
        <f t="shared" si="3"/>
        <v>195</v>
      </c>
    </row>
    <row r="10" spans="2:8" x14ac:dyDescent="0.3">
      <c r="B10" s="57" t="s">
        <v>76</v>
      </c>
      <c r="C10" s="54">
        <v>515</v>
      </c>
      <c r="D10" s="54">
        <f t="shared" si="0"/>
        <v>61.8</v>
      </c>
      <c r="E10" s="58">
        <f t="shared" si="1"/>
        <v>576.79999999999995</v>
      </c>
      <c r="F10" s="54">
        <f t="shared" si="2"/>
        <v>577</v>
      </c>
      <c r="G10" s="26">
        <f t="shared" si="4"/>
        <v>605.85</v>
      </c>
      <c r="H10" s="54">
        <f t="shared" si="3"/>
        <v>606</v>
      </c>
    </row>
    <row r="11" spans="2:8" x14ac:dyDescent="0.3">
      <c r="B11" s="57">
        <v>231549</v>
      </c>
      <c r="C11" s="54">
        <v>2227</v>
      </c>
      <c r="D11" s="54">
        <f t="shared" si="0"/>
        <v>267.24</v>
      </c>
      <c r="E11" s="58">
        <f t="shared" si="1"/>
        <v>2494.2399999999998</v>
      </c>
      <c r="F11" s="54">
        <f t="shared" si="2"/>
        <v>2495</v>
      </c>
      <c r="G11" s="26">
        <f t="shared" si="4"/>
        <v>2619.75</v>
      </c>
      <c r="H11" s="54">
        <f t="shared" si="3"/>
        <v>2620</v>
      </c>
    </row>
    <row r="12" spans="2:8" x14ac:dyDescent="0.3">
      <c r="B12" s="57">
        <v>231548</v>
      </c>
      <c r="C12" s="54">
        <v>1370.5</v>
      </c>
      <c r="D12" s="54">
        <f t="shared" si="0"/>
        <v>164.46</v>
      </c>
      <c r="E12" s="58">
        <f t="shared" si="1"/>
        <v>1534.96</v>
      </c>
      <c r="F12" s="54">
        <f t="shared" si="2"/>
        <v>1535</v>
      </c>
      <c r="G12" s="26">
        <f t="shared" si="4"/>
        <v>1611.75</v>
      </c>
      <c r="H12" s="54">
        <f t="shared" si="3"/>
        <v>1612</v>
      </c>
    </row>
    <row r="13" spans="2:8" x14ac:dyDescent="0.3">
      <c r="B13" s="57">
        <v>230151</v>
      </c>
      <c r="C13" s="54">
        <v>2668</v>
      </c>
      <c r="D13" s="54">
        <f t="shared" si="0"/>
        <v>320.15999999999997</v>
      </c>
      <c r="E13" s="58">
        <f t="shared" si="1"/>
        <v>2988.16</v>
      </c>
      <c r="F13" s="54">
        <f t="shared" si="2"/>
        <v>2989</v>
      </c>
      <c r="G13" s="26">
        <f t="shared" si="4"/>
        <v>3138.4500000000003</v>
      </c>
      <c r="H13" s="54">
        <f t="shared" si="3"/>
        <v>3139</v>
      </c>
    </row>
    <row r="14" spans="2:8" x14ac:dyDescent="0.3">
      <c r="B14" s="57" t="s">
        <v>46</v>
      </c>
      <c r="C14" s="54">
        <v>0</v>
      </c>
      <c r="D14" s="54">
        <f t="shared" si="0"/>
        <v>0</v>
      </c>
      <c r="E14" s="58">
        <f t="shared" si="1"/>
        <v>0</v>
      </c>
      <c r="F14" s="54">
        <f t="shared" si="2"/>
        <v>0</v>
      </c>
      <c r="G14" s="26">
        <f t="shared" si="4"/>
        <v>0</v>
      </c>
      <c r="H14" s="54">
        <f t="shared" si="3"/>
        <v>0</v>
      </c>
    </row>
    <row r="15" spans="2:8" x14ac:dyDescent="0.3">
      <c r="B15" s="57" t="s">
        <v>132</v>
      </c>
      <c r="C15" s="54">
        <v>3006</v>
      </c>
      <c r="D15" s="54">
        <f t="shared" si="0"/>
        <v>360.71999999999997</v>
      </c>
      <c r="E15" s="58">
        <f t="shared" si="1"/>
        <v>3366.72</v>
      </c>
      <c r="F15" s="54">
        <f t="shared" si="2"/>
        <v>3367</v>
      </c>
      <c r="G15" s="26">
        <f t="shared" si="4"/>
        <v>3535.3500000000004</v>
      </c>
      <c r="H15" s="54">
        <f t="shared" si="3"/>
        <v>3536</v>
      </c>
    </row>
    <row r="16" spans="2:8" x14ac:dyDescent="0.3">
      <c r="B16" s="57" t="s">
        <v>133</v>
      </c>
      <c r="C16" s="54">
        <v>3717</v>
      </c>
      <c r="D16" s="54">
        <f t="shared" si="0"/>
        <v>446.03999999999996</v>
      </c>
      <c r="E16" s="58">
        <f t="shared" si="1"/>
        <v>4163.04</v>
      </c>
      <c r="F16" s="54">
        <f t="shared" si="2"/>
        <v>4164</v>
      </c>
      <c r="G16" s="26">
        <f t="shared" si="4"/>
        <v>4372.2</v>
      </c>
      <c r="H16" s="54">
        <f t="shared" si="3"/>
        <v>4373</v>
      </c>
    </row>
    <row r="17" spans="2:8" x14ac:dyDescent="0.3">
      <c r="B17" s="57" t="s">
        <v>135</v>
      </c>
      <c r="C17" s="54">
        <v>4633</v>
      </c>
      <c r="D17" s="54">
        <f t="shared" si="0"/>
        <v>555.95999999999992</v>
      </c>
      <c r="E17" s="58">
        <f t="shared" si="1"/>
        <v>5188.96</v>
      </c>
      <c r="F17" s="54">
        <f t="shared" si="2"/>
        <v>5189</v>
      </c>
      <c r="G17" s="26">
        <f t="shared" si="4"/>
        <v>5448.45</v>
      </c>
      <c r="H17" s="54">
        <f t="shared" si="3"/>
        <v>5449</v>
      </c>
    </row>
    <row r="18" spans="2:8" x14ac:dyDescent="0.3">
      <c r="B18" s="57" t="s">
        <v>136</v>
      </c>
      <c r="C18" s="54">
        <v>5547</v>
      </c>
      <c r="D18" s="54">
        <f t="shared" si="0"/>
        <v>665.64</v>
      </c>
      <c r="E18" s="58">
        <f t="shared" si="1"/>
        <v>6212.64</v>
      </c>
      <c r="F18" s="54">
        <f t="shared" si="2"/>
        <v>6213</v>
      </c>
      <c r="G18" s="26">
        <f t="shared" si="4"/>
        <v>6523.6500000000005</v>
      </c>
      <c r="H18" s="54">
        <f t="shared" si="3"/>
        <v>6524</v>
      </c>
    </row>
    <row r="19" spans="2:8" x14ac:dyDescent="0.3">
      <c r="B19" s="121" t="s">
        <v>139</v>
      </c>
      <c r="C19" s="54">
        <v>2260</v>
      </c>
      <c r="D19" s="54">
        <f t="shared" si="0"/>
        <v>271.2</v>
      </c>
      <c r="E19" s="58">
        <f t="shared" si="1"/>
        <v>2531.1999999999998</v>
      </c>
      <c r="F19" s="54">
        <f t="shared" si="2"/>
        <v>2532</v>
      </c>
      <c r="G19" s="26">
        <f t="shared" si="4"/>
        <v>2658.6</v>
      </c>
      <c r="H19" s="54">
        <f t="shared" si="3"/>
        <v>2659</v>
      </c>
    </row>
    <row r="20" spans="2:8" x14ac:dyDescent="0.3">
      <c r="B20" s="122" t="s">
        <v>138</v>
      </c>
      <c r="C20" s="54">
        <v>1342</v>
      </c>
      <c r="D20" s="54">
        <f t="shared" si="0"/>
        <v>161.04</v>
      </c>
      <c r="E20" s="58">
        <f t="shared" si="1"/>
        <v>1503.04</v>
      </c>
      <c r="F20" s="54">
        <f t="shared" si="2"/>
        <v>1504</v>
      </c>
      <c r="G20" s="26">
        <f t="shared" si="4"/>
        <v>1579.2</v>
      </c>
      <c r="H20" s="54">
        <f t="shared" si="3"/>
        <v>1580</v>
      </c>
    </row>
    <row r="21" spans="2:8" x14ac:dyDescent="0.3">
      <c r="B21" s="127">
        <v>21200045</v>
      </c>
      <c r="C21" s="54">
        <v>225</v>
      </c>
      <c r="D21" s="54">
        <f t="shared" si="0"/>
        <v>27</v>
      </c>
      <c r="E21" s="58">
        <f t="shared" si="1"/>
        <v>252</v>
      </c>
      <c r="F21" s="54">
        <f t="shared" si="2"/>
        <v>252</v>
      </c>
      <c r="G21" s="26">
        <f t="shared" si="4"/>
        <v>264.60000000000002</v>
      </c>
      <c r="H21" s="54">
        <f t="shared" si="3"/>
        <v>265</v>
      </c>
    </row>
    <row r="22" spans="2:8" x14ac:dyDescent="0.3">
      <c r="B22" s="57">
        <v>224531</v>
      </c>
      <c r="C22" s="54">
        <v>3737</v>
      </c>
      <c r="D22" s="54">
        <f t="shared" si="0"/>
        <v>448.44</v>
      </c>
      <c r="E22" s="58">
        <f t="shared" si="1"/>
        <v>4185.4399999999996</v>
      </c>
      <c r="F22" s="54">
        <f t="shared" si="2"/>
        <v>4186</v>
      </c>
      <c r="G22" s="26">
        <f t="shared" si="4"/>
        <v>4395.3</v>
      </c>
      <c r="H22" s="54">
        <f t="shared" si="3"/>
        <v>4396</v>
      </c>
    </row>
    <row r="23" spans="2:8" x14ac:dyDescent="0.3">
      <c r="B23" s="57" t="s">
        <v>124</v>
      </c>
      <c r="C23" s="54">
        <v>979</v>
      </c>
      <c r="D23" s="54">
        <f t="shared" si="0"/>
        <v>117.47999999999999</v>
      </c>
      <c r="E23" s="58">
        <f t="shared" si="1"/>
        <v>1096.48</v>
      </c>
      <c r="F23" s="54">
        <f t="shared" si="2"/>
        <v>1097</v>
      </c>
      <c r="G23" s="26">
        <f t="shared" si="4"/>
        <v>1151.8500000000001</v>
      </c>
      <c r="H23" s="54">
        <f t="shared" si="3"/>
        <v>1152</v>
      </c>
    </row>
    <row r="24" spans="2:8" x14ac:dyDescent="0.3">
      <c r="B24" s="57">
        <v>207709</v>
      </c>
      <c r="C24" s="54">
        <v>644</v>
      </c>
      <c r="D24" s="54">
        <f t="shared" si="0"/>
        <v>77.28</v>
      </c>
      <c r="E24" s="58">
        <f t="shared" si="1"/>
        <v>721.28</v>
      </c>
      <c r="F24" s="54">
        <f t="shared" si="2"/>
        <v>722</v>
      </c>
      <c r="G24" s="26">
        <f t="shared" si="4"/>
        <v>758.1</v>
      </c>
      <c r="H24" s="54">
        <f t="shared" si="3"/>
        <v>759</v>
      </c>
    </row>
    <row r="25" spans="2:8" x14ac:dyDescent="0.3">
      <c r="B25" s="57">
        <v>207710</v>
      </c>
      <c r="C25" s="54">
        <v>979</v>
      </c>
      <c r="D25" s="54">
        <f t="shared" si="0"/>
        <v>117.47999999999999</v>
      </c>
      <c r="E25" s="58">
        <f t="shared" si="1"/>
        <v>1096.48</v>
      </c>
      <c r="F25" s="54">
        <f t="shared" si="2"/>
        <v>1097</v>
      </c>
      <c r="G25" s="26">
        <f t="shared" si="4"/>
        <v>1151.8500000000001</v>
      </c>
      <c r="H25" s="54">
        <f t="shared" si="3"/>
        <v>1152</v>
      </c>
    </row>
    <row r="26" spans="2:8" x14ac:dyDescent="0.3">
      <c r="B26" s="57">
        <v>202786</v>
      </c>
      <c r="C26" s="103">
        <v>1252</v>
      </c>
      <c r="D26" s="54">
        <f t="shared" si="0"/>
        <v>150.23999999999998</v>
      </c>
      <c r="E26" s="58">
        <f t="shared" si="1"/>
        <v>1402.24</v>
      </c>
      <c r="F26" s="54">
        <f t="shared" si="2"/>
        <v>1403</v>
      </c>
      <c r="G26" s="26">
        <f t="shared" si="4"/>
        <v>1473.15</v>
      </c>
      <c r="H26" s="54">
        <f t="shared" si="3"/>
        <v>1474</v>
      </c>
    </row>
    <row r="27" spans="2:8" x14ac:dyDescent="0.3">
      <c r="B27" s="57">
        <v>178639</v>
      </c>
      <c r="C27" s="54">
        <v>2467</v>
      </c>
      <c r="D27" s="54">
        <f t="shared" si="0"/>
        <v>296.03999999999996</v>
      </c>
      <c r="E27" s="58">
        <f t="shared" si="1"/>
        <v>2763.04</v>
      </c>
      <c r="F27" s="54">
        <f t="shared" si="2"/>
        <v>2764</v>
      </c>
      <c r="G27" s="26">
        <f t="shared" si="4"/>
        <v>2902.2000000000003</v>
      </c>
      <c r="H27" s="54">
        <f t="shared" si="3"/>
        <v>2903</v>
      </c>
    </row>
    <row r="28" spans="2:8" x14ac:dyDescent="0.3">
      <c r="B28" s="57" t="s">
        <v>125</v>
      </c>
      <c r="C28" s="54">
        <v>2189</v>
      </c>
      <c r="D28" s="54">
        <f t="shared" si="0"/>
        <v>262.68</v>
      </c>
      <c r="E28" s="58">
        <f t="shared" si="1"/>
        <v>2451.6799999999998</v>
      </c>
      <c r="F28" s="54">
        <f t="shared" si="2"/>
        <v>2452</v>
      </c>
      <c r="G28" s="26">
        <f t="shared" si="4"/>
        <v>2574.6</v>
      </c>
      <c r="H28" s="54">
        <f t="shared" si="3"/>
        <v>2575</v>
      </c>
    </row>
    <row r="29" spans="2:8" x14ac:dyDescent="0.3">
      <c r="B29" s="57" t="s">
        <v>126</v>
      </c>
      <c r="C29" s="54">
        <v>2415</v>
      </c>
      <c r="D29" s="54">
        <f t="shared" si="0"/>
        <v>289.8</v>
      </c>
      <c r="E29" s="58">
        <f t="shared" si="1"/>
        <v>2704.8</v>
      </c>
      <c r="F29" s="54">
        <f t="shared" si="2"/>
        <v>2705</v>
      </c>
      <c r="G29" s="26">
        <f t="shared" si="4"/>
        <v>2840.25</v>
      </c>
      <c r="H29" s="54">
        <f t="shared" si="3"/>
        <v>2841</v>
      </c>
    </row>
    <row r="30" spans="2:8" x14ac:dyDescent="0.3">
      <c r="B30" s="57" t="s">
        <v>127</v>
      </c>
      <c r="C30" s="54">
        <v>2400</v>
      </c>
      <c r="D30" s="54">
        <f t="shared" si="0"/>
        <v>288</v>
      </c>
      <c r="E30" s="58">
        <f t="shared" si="1"/>
        <v>2688</v>
      </c>
      <c r="F30" s="54">
        <f t="shared" si="2"/>
        <v>2688</v>
      </c>
      <c r="G30" s="26">
        <f t="shared" si="4"/>
        <v>2822.4</v>
      </c>
      <c r="H30" s="54">
        <f t="shared" si="3"/>
        <v>2823</v>
      </c>
    </row>
    <row r="31" spans="2:8" x14ac:dyDescent="0.3">
      <c r="B31" s="57" t="s">
        <v>128</v>
      </c>
      <c r="C31" s="54">
        <v>309</v>
      </c>
      <c r="D31" s="54">
        <f t="shared" si="0"/>
        <v>37.08</v>
      </c>
      <c r="E31" s="58">
        <f t="shared" si="1"/>
        <v>346.08</v>
      </c>
      <c r="F31" s="54">
        <f t="shared" si="2"/>
        <v>347</v>
      </c>
      <c r="G31" s="26">
        <f t="shared" si="4"/>
        <v>364.35</v>
      </c>
      <c r="H31" s="54">
        <f t="shared" si="3"/>
        <v>365</v>
      </c>
    </row>
    <row r="32" spans="2:8" x14ac:dyDescent="0.3">
      <c r="B32" s="57" t="s">
        <v>129</v>
      </c>
      <c r="C32" s="54">
        <v>335</v>
      </c>
      <c r="D32" s="54">
        <f t="shared" si="0"/>
        <v>40.199999999999996</v>
      </c>
      <c r="E32" s="58">
        <f t="shared" si="1"/>
        <v>375.2</v>
      </c>
      <c r="F32" s="54">
        <f t="shared" si="2"/>
        <v>376</v>
      </c>
      <c r="G32" s="26">
        <f t="shared" si="4"/>
        <v>394.8</v>
      </c>
      <c r="H32" s="54">
        <f t="shared" si="3"/>
        <v>395</v>
      </c>
    </row>
    <row r="33" spans="2:8" x14ac:dyDescent="0.3">
      <c r="B33" s="57" t="s">
        <v>130</v>
      </c>
      <c r="C33" s="54">
        <v>216</v>
      </c>
      <c r="D33" s="54">
        <f t="shared" si="0"/>
        <v>25.919999999999998</v>
      </c>
      <c r="E33" s="58">
        <f t="shared" si="1"/>
        <v>241.92</v>
      </c>
      <c r="F33" s="54">
        <f t="shared" si="2"/>
        <v>242</v>
      </c>
      <c r="G33" s="26">
        <f t="shared" si="4"/>
        <v>254.10000000000002</v>
      </c>
      <c r="H33" s="54">
        <f t="shared" si="3"/>
        <v>255</v>
      </c>
    </row>
    <row r="34" spans="2:8" x14ac:dyDescent="0.3">
      <c r="B34" s="57" t="s">
        <v>131</v>
      </c>
      <c r="C34" s="54">
        <v>536</v>
      </c>
      <c r="D34" s="54">
        <f t="shared" si="0"/>
        <v>64.319999999999993</v>
      </c>
      <c r="E34" s="58">
        <f t="shared" si="1"/>
        <v>600.31999999999994</v>
      </c>
      <c r="F34" s="54">
        <f t="shared" si="2"/>
        <v>601</v>
      </c>
      <c r="G34" s="26">
        <f t="shared" si="4"/>
        <v>631.05000000000007</v>
      </c>
      <c r="H34" s="54">
        <f t="shared" si="3"/>
        <v>632</v>
      </c>
    </row>
    <row r="35" spans="2:8" x14ac:dyDescent="0.3">
      <c r="B35" s="57">
        <v>1200003</v>
      </c>
      <c r="C35" s="54">
        <v>424.5</v>
      </c>
      <c r="D35" s="54">
        <f t="shared" si="0"/>
        <v>50.94</v>
      </c>
      <c r="E35" s="58">
        <f t="shared" si="1"/>
        <v>475.44</v>
      </c>
      <c r="F35" s="54">
        <f t="shared" si="2"/>
        <v>476</v>
      </c>
      <c r="G35" s="26">
        <f t="shared" si="4"/>
        <v>499.8</v>
      </c>
      <c r="H35" s="54">
        <f t="shared" si="3"/>
        <v>500</v>
      </c>
    </row>
    <row r="36" spans="2:8" x14ac:dyDescent="0.3">
      <c r="B36" s="57">
        <v>214936</v>
      </c>
      <c r="C36" s="54">
        <v>536</v>
      </c>
      <c r="D36" s="54">
        <f t="shared" si="0"/>
        <v>64.319999999999993</v>
      </c>
      <c r="E36" s="58">
        <f t="shared" si="1"/>
        <v>600.31999999999994</v>
      </c>
      <c r="F36" s="54">
        <f t="shared" si="2"/>
        <v>601</v>
      </c>
      <c r="G36" s="26">
        <f t="shared" si="4"/>
        <v>631.05000000000007</v>
      </c>
      <c r="H36" s="54">
        <f t="shared" si="3"/>
        <v>632</v>
      </c>
    </row>
    <row r="37" spans="2:8" x14ac:dyDescent="0.3">
      <c r="B37" s="57">
        <v>1009399</v>
      </c>
      <c r="C37" s="54">
        <v>424.5</v>
      </c>
      <c r="D37" s="54">
        <f t="shared" si="0"/>
        <v>50.94</v>
      </c>
      <c r="E37" s="58">
        <f t="shared" si="1"/>
        <v>475.44</v>
      </c>
      <c r="F37" s="54">
        <f t="shared" si="2"/>
        <v>476</v>
      </c>
      <c r="G37" s="26">
        <f t="shared" si="4"/>
        <v>499.8</v>
      </c>
      <c r="H37" s="54">
        <f t="shared" si="3"/>
        <v>500</v>
      </c>
    </row>
    <row r="38" spans="2:8" x14ac:dyDescent="0.3">
      <c r="B38" s="57" t="s">
        <v>76</v>
      </c>
      <c r="C38" s="54">
        <v>1581</v>
      </c>
      <c r="D38" s="54">
        <f t="shared" si="0"/>
        <v>189.72</v>
      </c>
      <c r="E38" s="58">
        <f t="shared" si="1"/>
        <v>1770.72</v>
      </c>
      <c r="F38" s="54">
        <f t="shared" si="2"/>
        <v>1771</v>
      </c>
      <c r="G38" s="26">
        <f t="shared" si="4"/>
        <v>1859.5500000000002</v>
      </c>
      <c r="H38" s="54">
        <f t="shared" si="3"/>
        <v>1860</v>
      </c>
    </row>
    <row r="39" spans="2:8" x14ac:dyDescent="0.3">
      <c r="B39" s="57" t="s">
        <v>33</v>
      </c>
      <c r="C39" s="103">
        <v>0</v>
      </c>
      <c r="D39" s="54">
        <f t="shared" si="0"/>
        <v>0</v>
      </c>
      <c r="E39" s="58">
        <f t="shared" si="1"/>
        <v>0</v>
      </c>
      <c r="F39" s="54">
        <f t="shared" si="2"/>
        <v>0</v>
      </c>
      <c r="G39" s="26">
        <f t="shared" si="4"/>
        <v>0</v>
      </c>
      <c r="H39" s="54">
        <f t="shared" si="3"/>
        <v>0</v>
      </c>
    </row>
    <row r="40" spans="2:8" x14ac:dyDescent="0.3">
      <c r="B40" s="57" t="s">
        <v>79</v>
      </c>
      <c r="C40" s="54">
        <v>500</v>
      </c>
      <c r="D40" s="54">
        <f t="shared" si="0"/>
        <v>60</v>
      </c>
      <c r="E40" s="58">
        <f t="shared" si="1"/>
        <v>560</v>
      </c>
      <c r="F40" s="54">
        <f t="shared" si="2"/>
        <v>560</v>
      </c>
      <c r="G40" s="26">
        <f t="shared" si="4"/>
        <v>588</v>
      </c>
      <c r="H40" s="54">
        <f t="shared" si="3"/>
        <v>588</v>
      </c>
    </row>
    <row r="41" spans="2:8" ht="15" customHeight="1" x14ac:dyDescent="0.3">
      <c r="B41" s="57" t="s">
        <v>80</v>
      </c>
      <c r="C41" s="54" t="s">
        <v>60</v>
      </c>
      <c r="D41" s="54" t="s">
        <v>60</v>
      </c>
      <c r="E41" s="58" t="s">
        <v>60</v>
      </c>
      <c r="F41" s="54" t="s">
        <v>60</v>
      </c>
      <c r="G41" s="26" t="s">
        <v>148</v>
      </c>
      <c r="H41" s="54" t="e">
        <f t="shared" si="3"/>
        <v>#VALUE!</v>
      </c>
    </row>
    <row r="42" spans="2:8" x14ac:dyDescent="0.3">
      <c r="B42" s="57" t="s">
        <v>81</v>
      </c>
      <c r="C42" s="54">
        <v>613</v>
      </c>
      <c r="D42" s="54">
        <f t="shared" si="0"/>
        <v>73.56</v>
      </c>
      <c r="E42" s="58">
        <f t="shared" si="1"/>
        <v>686.56</v>
      </c>
      <c r="F42" s="54">
        <f t="shared" si="2"/>
        <v>687</v>
      </c>
      <c r="G42" s="26">
        <f t="shared" si="4"/>
        <v>721.35</v>
      </c>
      <c r="H42" s="54">
        <f t="shared" si="3"/>
        <v>722</v>
      </c>
    </row>
    <row r="43" spans="2:8" x14ac:dyDescent="0.3">
      <c r="B43" s="57" t="s">
        <v>82</v>
      </c>
      <c r="C43" s="54">
        <v>500</v>
      </c>
      <c r="D43" s="54">
        <f t="shared" si="0"/>
        <v>60</v>
      </c>
      <c r="E43" s="58">
        <f t="shared" si="1"/>
        <v>560</v>
      </c>
      <c r="F43" s="54">
        <f t="shared" si="2"/>
        <v>560</v>
      </c>
      <c r="G43" s="26">
        <f t="shared" si="4"/>
        <v>588</v>
      </c>
      <c r="H43" s="54">
        <f t="shared" si="3"/>
        <v>588</v>
      </c>
    </row>
    <row r="44" spans="2:8" x14ac:dyDescent="0.3">
      <c r="B44" s="57" t="s">
        <v>83</v>
      </c>
      <c r="C44" s="54">
        <v>500</v>
      </c>
      <c r="D44" s="54">
        <f t="shared" si="0"/>
        <v>60</v>
      </c>
      <c r="E44" s="58">
        <f t="shared" si="1"/>
        <v>560</v>
      </c>
      <c r="F44" s="54">
        <f t="shared" si="2"/>
        <v>560</v>
      </c>
      <c r="G44" s="26">
        <f t="shared" si="4"/>
        <v>588</v>
      </c>
      <c r="H44" s="54">
        <f t="shared" si="3"/>
        <v>588</v>
      </c>
    </row>
    <row r="45" spans="2:8" ht="15" thickBot="1" x14ac:dyDescent="0.35">
      <c r="B45" s="63" t="s">
        <v>84</v>
      </c>
      <c r="C45" s="54">
        <v>67</v>
      </c>
      <c r="D45" s="54">
        <f t="shared" si="0"/>
        <v>8.0399999999999991</v>
      </c>
      <c r="E45" s="58">
        <f t="shared" si="1"/>
        <v>75.039999999999992</v>
      </c>
      <c r="F45" s="54">
        <f t="shared" si="2"/>
        <v>76</v>
      </c>
      <c r="G45" s="26">
        <f t="shared" si="4"/>
        <v>79.8</v>
      </c>
      <c r="H45" s="54">
        <f t="shared" si="3"/>
        <v>80</v>
      </c>
    </row>
    <row r="46" spans="2:8" ht="15" thickBot="1" x14ac:dyDescent="0.35">
      <c r="B46" s="63" t="s">
        <v>85</v>
      </c>
      <c r="C46" s="54">
        <v>119</v>
      </c>
      <c r="D46" s="54">
        <f t="shared" si="0"/>
        <v>14.28</v>
      </c>
      <c r="E46" s="58">
        <f t="shared" si="1"/>
        <v>133.28</v>
      </c>
      <c r="F46" s="54">
        <f t="shared" si="2"/>
        <v>134</v>
      </c>
      <c r="G46" s="26">
        <f t="shared" si="4"/>
        <v>140.70000000000002</v>
      </c>
      <c r="H46" s="54">
        <f t="shared" si="3"/>
        <v>141</v>
      </c>
    </row>
    <row r="47" spans="2:8" ht="15" thickBot="1" x14ac:dyDescent="0.35">
      <c r="B47" s="63" t="s">
        <v>22</v>
      </c>
      <c r="C47" s="3">
        <v>891</v>
      </c>
      <c r="D47" s="59">
        <f t="shared" si="0"/>
        <v>106.92</v>
      </c>
      <c r="E47" s="60">
        <f t="shared" si="1"/>
        <v>997.92</v>
      </c>
      <c r="F47" s="54">
        <f t="shared" si="2"/>
        <v>998</v>
      </c>
      <c r="G47" s="26">
        <f t="shared" si="4"/>
        <v>1047.9000000000001</v>
      </c>
      <c r="H47" s="54">
        <f t="shared" si="3"/>
        <v>1048</v>
      </c>
    </row>
    <row r="48" spans="2:8" ht="15" thickBot="1" x14ac:dyDescent="0.35">
      <c r="B48" s="63">
        <v>299998</v>
      </c>
      <c r="C48" s="59">
        <v>155</v>
      </c>
      <c r="D48" s="59">
        <f t="shared" si="0"/>
        <v>18.599999999999998</v>
      </c>
      <c r="E48" s="60">
        <f t="shared" si="1"/>
        <v>173.6</v>
      </c>
      <c r="F48" s="54">
        <f t="shared" si="2"/>
        <v>174</v>
      </c>
      <c r="G48" s="26">
        <f t="shared" si="4"/>
        <v>182.70000000000002</v>
      </c>
      <c r="H48" s="54">
        <f t="shared" si="3"/>
        <v>183</v>
      </c>
    </row>
    <row r="49" spans="2:8" ht="15" thickBot="1" x14ac:dyDescent="0.35">
      <c r="B49" s="63">
        <v>13410245</v>
      </c>
      <c r="C49" s="59">
        <v>2668</v>
      </c>
      <c r="D49" s="59">
        <f t="shared" si="0"/>
        <v>320.15999999999997</v>
      </c>
      <c r="E49" s="60">
        <f t="shared" si="1"/>
        <v>2988.16</v>
      </c>
      <c r="F49" s="54">
        <f t="shared" si="2"/>
        <v>2989</v>
      </c>
      <c r="G49" s="26">
        <f t="shared" si="4"/>
        <v>3138.4500000000003</v>
      </c>
      <c r="H49" s="54">
        <f t="shared" si="3"/>
        <v>3139</v>
      </c>
    </row>
    <row r="50" spans="2:8" ht="15" thickBot="1" x14ac:dyDescent="0.35">
      <c r="B50" s="63">
        <v>231456</v>
      </c>
      <c r="C50" s="59">
        <v>77</v>
      </c>
      <c r="D50" s="59">
        <f t="shared" si="0"/>
        <v>9.24</v>
      </c>
      <c r="E50" s="60">
        <f t="shared" si="1"/>
        <v>86.24</v>
      </c>
      <c r="F50" s="54">
        <f t="shared" si="2"/>
        <v>87</v>
      </c>
      <c r="G50" s="26">
        <f t="shared" si="4"/>
        <v>91.350000000000009</v>
      </c>
      <c r="H50" s="54">
        <f t="shared" si="3"/>
        <v>92</v>
      </c>
    </row>
    <row r="51" spans="2:8" ht="15" thickBot="1" x14ac:dyDescent="0.35">
      <c r="B51" s="112">
        <v>231457</v>
      </c>
      <c r="C51" s="59">
        <v>162</v>
      </c>
      <c r="D51" s="59">
        <f t="shared" si="0"/>
        <v>19.439999999999998</v>
      </c>
      <c r="E51" s="60">
        <f t="shared" si="1"/>
        <v>181.44</v>
      </c>
      <c r="F51" s="54">
        <f t="shared" si="2"/>
        <v>182</v>
      </c>
      <c r="G51" s="26">
        <f t="shared" si="4"/>
        <v>191.1</v>
      </c>
      <c r="H51" s="54">
        <f t="shared" si="3"/>
        <v>192</v>
      </c>
    </row>
    <row r="52" spans="2:8" ht="15" thickBot="1" x14ac:dyDescent="0.35">
      <c r="B52" s="115">
        <v>1008819</v>
      </c>
      <c r="C52" s="59">
        <v>1805</v>
      </c>
      <c r="D52" s="59">
        <f t="shared" si="0"/>
        <v>216.6</v>
      </c>
      <c r="E52" s="60">
        <f t="shared" si="1"/>
        <v>2021.6</v>
      </c>
      <c r="F52" s="54">
        <f t="shared" si="2"/>
        <v>2022</v>
      </c>
      <c r="G52" s="26">
        <f t="shared" si="4"/>
        <v>2123.1</v>
      </c>
      <c r="H52" s="54">
        <f t="shared" si="3"/>
        <v>2124</v>
      </c>
    </row>
    <row r="53" spans="2:8" x14ac:dyDescent="0.3">
      <c r="B53" s="115">
        <v>221545</v>
      </c>
      <c r="C53" s="113">
        <v>2050</v>
      </c>
      <c r="D53" s="113">
        <f t="shared" si="0"/>
        <v>246</v>
      </c>
      <c r="E53" s="114">
        <f t="shared" si="1"/>
        <v>2296</v>
      </c>
      <c r="F53" s="54">
        <f t="shared" si="2"/>
        <v>2296</v>
      </c>
      <c r="G53" s="26">
        <f t="shared" si="4"/>
        <v>2410.8000000000002</v>
      </c>
      <c r="H53" s="54">
        <f t="shared" si="3"/>
        <v>2411</v>
      </c>
    </row>
    <row r="54" spans="2:8" x14ac:dyDescent="0.3">
      <c r="B54" s="115" t="s">
        <v>77</v>
      </c>
      <c r="C54" s="54">
        <v>1985</v>
      </c>
      <c r="D54" s="54">
        <f t="shared" si="0"/>
        <v>238.2</v>
      </c>
      <c r="E54" s="54">
        <f t="shared" si="1"/>
        <v>2223.1999999999998</v>
      </c>
      <c r="F54" s="54">
        <f t="shared" si="2"/>
        <v>2224</v>
      </c>
      <c r="G54" s="26">
        <f t="shared" si="4"/>
        <v>2335.2000000000003</v>
      </c>
      <c r="H54" s="54">
        <f t="shared" si="3"/>
        <v>2336</v>
      </c>
    </row>
    <row r="55" spans="2:8" x14ac:dyDescent="0.3">
      <c r="B55" s="115" t="s">
        <v>124</v>
      </c>
      <c r="C55" s="54">
        <v>258</v>
      </c>
      <c r="D55" s="54">
        <f t="shared" si="0"/>
        <v>30.959999999999997</v>
      </c>
      <c r="E55" s="54">
        <f t="shared" si="1"/>
        <v>288.95999999999998</v>
      </c>
      <c r="F55" s="54">
        <f t="shared" si="2"/>
        <v>289</v>
      </c>
      <c r="G55" s="26">
        <f t="shared" si="4"/>
        <v>303.45</v>
      </c>
      <c r="H55" s="54">
        <f t="shared" si="3"/>
        <v>304</v>
      </c>
    </row>
    <row r="56" spans="2:8" x14ac:dyDescent="0.3">
      <c r="B56" s="115">
        <v>1010956</v>
      </c>
      <c r="C56" s="54">
        <v>424.5</v>
      </c>
      <c r="D56" s="54">
        <f t="shared" si="0"/>
        <v>50.94</v>
      </c>
      <c r="E56" s="54">
        <f t="shared" si="1"/>
        <v>475.44</v>
      </c>
      <c r="F56" s="54">
        <f t="shared" si="2"/>
        <v>476</v>
      </c>
      <c r="G56" s="26">
        <f t="shared" si="4"/>
        <v>499.8</v>
      </c>
      <c r="H56" s="54">
        <f t="shared" si="3"/>
        <v>500</v>
      </c>
    </row>
    <row r="57" spans="2:8" x14ac:dyDescent="0.3">
      <c r="B57" s="115" t="s">
        <v>125</v>
      </c>
      <c r="C57" s="54">
        <v>979</v>
      </c>
      <c r="D57" s="54">
        <f t="shared" si="0"/>
        <v>117.47999999999999</v>
      </c>
      <c r="E57" s="54">
        <f>IF(C57="","",C57+D57)</f>
        <v>1096.48</v>
      </c>
      <c r="F57" s="54">
        <f t="shared" si="2"/>
        <v>1097</v>
      </c>
      <c r="G57" s="26">
        <f t="shared" si="4"/>
        <v>1151.8500000000001</v>
      </c>
      <c r="H57" s="54">
        <f t="shared" si="3"/>
        <v>1152</v>
      </c>
    </row>
    <row r="58" spans="2:8" x14ac:dyDescent="0.3">
      <c r="B58" s="115">
        <v>43</v>
      </c>
      <c r="C58" s="54">
        <v>1061</v>
      </c>
      <c r="D58" s="54">
        <f t="shared" ref="D58:D61" si="5">IF(C58="","",C58*$D$2)</f>
        <v>127.32</v>
      </c>
      <c r="E58" s="54">
        <f t="shared" ref="E58:E61" si="6">IF(C58="","",C58+D58)</f>
        <v>1188.32</v>
      </c>
      <c r="F58" s="54">
        <f t="shared" si="2"/>
        <v>1189</v>
      </c>
      <c r="G58" s="26">
        <f t="shared" si="4"/>
        <v>1248.45</v>
      </c>
      <c r="H58" s="54">
        <f t="shared" si="3"/>
        <v>1249</v>
      </c>
    </row>
    <row r="59" spans="2:8" x14ac:dyDescent="0.3">
      <c r="B59" s="115">
        <v>44</v>
      </c>
      <c r="C59" s="54">
        <v>2189</v>
      </c>
      <c r="D59" s="54">
        <f t="shared" si="5"/>
        <v>262.68</v>
      </c>
      <c r="E59" s="54">
        <f t="shared" si="6"/>
        <v>2451.6799999999998</v>
      </c>
      <c r="F59" s="54">
        <f t="shared" si="2"/>
        <v>2452</v>
      </c>
      <c r="G59" s="26">
        <f t="shared" si="4"/>
        <v>2574.6</v>
      </c>
      <c r="H59" s="54">
        <f t="shared" si="3"/>
        <v>2575</v>
      </c>
    </row>
    <row r="60" spans="2:8" x14ac:dyDescent="0.3">
      <c r="B60" s="116"/>
      <c r="C60" s="54">
        <v>979</v>
      </c>
      <c r="D60" s="54">
        <f t="shared" si="5"/>
        <v>117.47999999999999</v>
      </c>
      <c r="E60" s="54">
        <f t="shared" si="6"/>
        <v>1096.48</v>
      </c>
      <c r="F60" s="54">
        <f t="shared" si="2"/>
        <v>1097</v>
      </c>
      <c r="G60" s="26">
        <f t="shared" si="4"/>
        <v>1151.8500000000001</v>
      </c>
      <c r="H60" s="54">
        <f t="shared" si="3"/>
        <v>1152</v>
      </c>
    </row>
    <row r="61" spans="2:8" x14ac:dyDescent="0.3">
      <c r="C61" s="54">
        <v>979</v>
      </c>
      <c r="D61" s="54">
        <f t="shared" si="5"/>
        <v>117.47999999999999</v>
      </c>
      <c r="E61" s="54">
        <f t="shared" si="6"/>
        <v>1096.48</v>
      </c>
      <c r="F61" s="54">
        <f t="shared" si="2"/>
        <v>1097</v>
      </c>
      <c r="G61" s="26">
        <f t="shared" si="4"/>
        <v>1151.8500000000001</v>
      </c>
      <c r="H61" s="54">
        <f t="shared" si="3"/>
        <v>1152</v>
      </c>
    </row>
    <row r="62" spans="2:8" x14ac:dyDescent="0.3">
      <c r="C62" s="116"/>
      <c r="D62" s="116"/>
      <c r="E62" s="116"/>
      <c r="F62" s="116"/>
      <c r="G62" s="26">
        <f t="shared" si="4"/>
        <v>0</v>
      </c>
      <c r="H62" s="54">
        <f t="shared" si="3"/>
        <v>0</v>
      </c>
    </row>
  </sheetData>
  <mergeCells count="1">
    <mergeCell ref="B2:C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sheetPr>
  <dimension ref="A1:R311"/>
  <sheetViews>
    <sheetView tabSelected="1" showRuler="0" topLeftCell="A135" zoomScale="110" zoomScaleNormal="110" zoomScaleSheetLayoutView="110" workbookViewId="0">
      <selection activeCell="I139" sqref="I139"/>
    </sheetView>
  </sheetViews>
  <sheetFormatPr defaultColWidth="9.109375" defaultRowHeight="14.4" x14ac:dyDescent="0.3"/>
  <cols>
    <col min="4" max="4" width="9.44140625" customWidth="1"/>
    <col min="5" max="5" width="10.88671875" customWidth="1"/>
    <col min="6" max="6" width="0.33203125" hidden="1" customWidth="1"/>
    <col min="8" max="8" width="11.88671875" customWidth="1"/>
    <col min="9" max="9" width="9.33203125" customWidth="1"/>
    <col min="10" max="10" width="6.6640625" customWidth="1"/>
    <col min="11" max="11" width="11.88671875" customWidth="1"/>
    <col min="12" max="12" width="9.88671875" bestFit="1" customWidth="1"/>
    <col min="16" max="16" width="9.6640625" bestFit="1" customWidth="1"/>
  </cols>
  <sheetData>
    <row r="1" spans="1:12" s="1" customFormat="1" ht="15" customHeight="1" x14ac:dyDescent="0.3">
      <c r="A1" s="324"/>
      <c r="B1" s="325"/>
      <c r="C1" s="325"/>
      <c r="D1" s="325"/>
      <c r="E1" s="325"/>
      <c r="F1" s="325"/>
      <c r="G1" s="325"/>
      <c r="H1" s="325"/>
      <c r="I1" s="325"/>
      <c r="J1" s="325"/>
      <c r="K1" s="326"/>
      <c r="L1"/>
    </row>
    <row r="2" spans="1:12" s="1" customFormat="1" ht="15" customHeight="1" x14ac:dyDescent="0.3">
      <c r="A2" s="327"/>
      <c r="B2" s="328"/>
      <c r="C2" s="328"/>
      <c r="D2" s="328"/>
      <c r="E2" s="328"/>
      <c r="F2" s="328"/>
      <c r="G2" s="328"/>
      <c r="H2" s="328"/>
      <c r="I2" s="328"/>
      <c r="J2" s="328"/>
      <c r="K2" s="329"/>
      <c r="L2"/>
    </row>
    <row r="3" spans="1:12" s="1" customFormat="1" ht="15" customHeight="1" x14ac:dyDescent="0.3">
      <c r="A3" s="327"/>
      <c r="B3" s="328"/>
      <c r="C3" s="328"/>
      <c r="D3" s="328"/>
      <c r="E3" s="328"/>
      <c r="F3" s="328"/>
      <c r="G3" s="328"/>
      <c r="H3" s="328"/>
      <c r="I3" s="328"/>
      <c r="J3" s="328"/>
      <c r="K3" s="329"/>
      <c r="L3"/>
    </row>
    <row r="4" spans="1:12" s="1" customFormat="1" ht="15" customHeight="1" x14ac:dyDescent="0.25">
      <c r="A4" s="20"/>
      <c r="B4" s="21"/>
      <c r="C4" s="21"/>
      <c r="D4" s="21"/>
      <c r="E4" s="21"/>
      <c r="F4" s="21"/>
      <c r="G4" s="21"/>
      <c r="H4" s="21"/>
      <c r="I4" s="21"/>
      <c r="J4" s="21"/>
      <c r="K4" s="22"/>
      <c r="L4"/>
    </row>
    <row r="5" spans="1:12" s="1" customFormat="1" ht="15" customHeight="1" x14ac:dyDescent="0.25">
      <c r="A5" s="20"/>
      <c r="B5" s="21"/>
      <c r="C5" s="21"/>
      <c r="D5" s="21"/>
      <c r="E5" s="21"/>
      <c r="F5" s="21"/>
      <c r="G5" s="21"/>
      <c r="H5" s="21"/>
      <c r="I5" s="21"/>
      <c r="J5" s="21"/>
      <c r="K5" s="22"/>
      <c r="L5"/>
    </row>
    <row r="6" spans="1:12" s="1" customFormat="1" ht="15" customHeight="1" x14ac:dyDescent="0.25">
      <c r="A6" s="330" t="s">
        <v>143</v>
      </c>
      <c r="B6" s="331"/>
      <c r="C6" s="331"/>
      <c r="D6" s="331"/>
      <c r="E6" s="331"/>
      <c r="F6" s="331"/>
      <c r="G6" s="331"/>
      <c r="H6" s="331"/>
      <c r="I6" s="331"/>
      <c r="J6" s="331"/>
      <c r="K6" s="332"/>
      <c r="L6"/>
    </row>
    <row r="7" spans="1:12" s="1" customFormat="1" ht="15" customHeight="1" x14ac:dyDescent="0.25">
      <c r="A7" s="330" t="s">
        <v>34</v>
      </c>
      <c r="B7" s="331"/>
      <c r="C7" s="331"/>
      <c r="D7" s="331"/>
      <c r="E7" s="331"/>
      <c r="F7" s="331"/>
      <c r="G7" s="331"/>
      <c r="H7" s="331"/>
      <c r="I7" s="331"/>
      <c r="J7" s="331"/>
      <c r="K7" s="332"/>
      <c r="L7"/>
    </row>
    <row r="8" spans="1:12" s="1" customFormat="1" ht="15" customHeight="1" x14ac:dyDescent="0.25">
      <c r="A8" s="20"/>
      <c r="B8" s="21"/>
      <c r="C8" s="21"/>
      <c r="D8" s="21"/>
      <c r="E8" s="21"/>
      <c r="F8" s="21"/>
      <c r="G8" s="21"/>
      <c r="H8" s="21"/>
      <c r="I8" s="21"/>
      <c r="J8" s="21"/>
      <c r="K8" s="22"/>
      <c r="L8"/>
    </row>
    <row r="9" spans="1:12" s="1" customFormat="1" ht="15" customHeight="1" x14ac:dyDescent="0.25">
      <c r="A9" s="20"/>
      <c r="B9" s="21"/>
      <c r="C9" s="21"/>
      <c r="D9" s="21"/>
      <c r="E9" s="21"/>
      <c r="F9" s="21"/>
      <c r="G9" s="21"/>
      <c r="H9" s="21"/>
      <c r="I9" s="21"/>
      <c r="J9" s="21"/>
      <c r="K9" s="22"/>
      <c r="L9"/>
    </row>
    <row r="10" spans="1:12" s="1" customFormat="1" ht="15" customHeight="1" x14ac:dyDescent="0.25">
      <c r="A10" s="20"/>
      <c r="B10" s="21"/>
      <c r="C10" s="21"/>
      <c r="D10" s="21"/>
      <c r="E10" s="21"/>
      <c r="F10" s="21"/>
      <c r="G10" s="21"/>
      <c r="H10" s="21"/>
      <c r="I10" s="21"/>
      <c r="J10" s="21"/>
      <c r="K10" s="22"/>
      <c r="L10"/>
    </row>
    <row r="11" spans="1:12" s="1" customFormat="1" ht="15" customHeight="1" x14ac:dyDescent="0.25">
      <c r="A11" s="20"/>
      <c r="B11" s="21"/>
      <c r="C11" s="21"/>
      <c r="D11" s="21"/>
      <c r="E11" s="21"/>
      <c r="F11" s="21"/>
      <c r="G11" s="21"/>
      <c r="H11" s="21"/>
      <c r="I11" s="21"/>
      <c r="J11" s="21"/>
      <c r="K11" s="22"/>
      <c r="L11"/>
    </row>
    <row r="12" spans="1:12" s="2" customFormat="1" ht="15" customHeight="1" x14ac:dyDescent="0.25">
      <c r="A12" s="20"/>
      <c r="B12" s="21"/>
      <c r="C12" s="21"/>
      <c r="D12" s="21"/>
      <c r="E12" s="21"/>
      <c r="F12" s="21"/>
      <c r="G12" s="21"/>
      <c r="H12" s="21"/>
      <c r="I12" s="21"/>
      <c r="J12" s="21"/>
      <c r="K12" s="22"/>
      <c r="L12"/>
    </row>
    <row r="13" spans="1:12" s="2" customFormat="1" ht="15" customHeight="1" x14ac:dyDescent="0.25">
      <c r="A13" s="20"/>
      <c r="B13" s="21"/>
      <c r="C13" s="21"/>
      <c r="D13" s="21"/>
      <c r="E13" s="21"/>
      <c r="F13" s="21"/>
      <c r="G13" s="21"/>
      <c r="H13" s="21"/>
      <c r="I13" s="21"/>
      <c r="J13" s="21"/>
      <c r="K13" s="22"/>
      <c r="L13"/>
    </row>
    <row r="14" spans="1:12" ht="15" customHeight="1" x14ac:dyDescent="0.25">
      <c r="A14" s="20"/>
      <c r="B14" s="21"/>
      <c r="C14" s="21"/>
      <c r="D14" s="21"/>
      <c r="E14" s="21"/>
      <c r="F14" s="21"/>
      <c r="G14" s="21"/>
      <c r="H14" s="21"/>
      <c r="I14" s="21"/>
      <c r="J14" s="21"/>
      <c r="K14" s="22"/>
    </row>
    <row r="15" spans="1:12" s="2" customFormat="1" ht="15" customHeight="1" x14ac:dyDescent="0.25">
      <c r="A15" s="20"/>
      <c r="B15" s="21"/>
      <c r="C15" s="21"/>
      <c r="D15" s="21"/>
      <c r="E15" s="21"/>
      <c r="F15" s="21"/>
      <c r="G15" s="21"/>
      <c r="H15" s="21"/>
      <c r="I15" s="21"/>
      <c r="J15" s="21"/>
      <c r="K15" s="22"/>
      <c r="L15"/>
    </row>
    <row r="16" spans="1:12" s="2" customFormat="1" ht="15" customHeight="1" x14ac:dyDescent="0.25">
      <c r="A16" s="20"/>
      <c r="B16" s="21"/>
      <c r="C16" s="21"/>
      <c r="D16" s="21"/>
      <c r="E16" s="21"/>
      <c r="F16" s="21"/>
      <c r="G16" s="21"/>
      <c r="H16" s="21"/>
      <c r="I16" s="21"/>
      <c r="J16" s="21"/>
      <c r="K16" s="22"/>
      <c r="L16"/>
    </row>
    <row r="17" spans="1:12" s="2" customFormat="1" ht="15" customHeight="1" x14ac:dyDescent="0.25">
      <c r="A17" s="20"/>
      <c r="B17" s="21"/>
      <c r="C17" s="21"/>
      <c r="D17" s="21"/>
      <c r="E17" s="21"/>
      <c r="F17" s="21"/>
      <c r="G17" s="21"/>
      <c r="H17" s="21"/>
      <c r="I17" s="21"/>
      <c r="J17" s="21"/>
      <c r="K17" s="22"/>
      <c r="L17"/>
    </row>
    <row r="18" spans="1:12" s="2" customFormat="1" ht="15" customHeight="1" x14ac:dyDescent="0.25">
      <c r="A18" s="20"/>
      <c r="B18" s="21"/>
      <c r="C18" s="21"/>
      <c r="D18" s="21"/>
      <c r="E18" s="21"/>
      <c r="F18" s="21"/>
      <c r="G18" s="21"/>
      <c r="H18" s="21"/>
      <c r="I18" s="21"/>
      <c r="J18" s="21"/>
      <c r="K18" s="22"/>
      <c r="L18"/>
    </row>
    <row r="19" spans="1:12" s="2" customFormat="1" ht="15" customHeight="1" x14ac:dyDescent="0.25">
      <c r="A19" s="20"/>
      <c r="B19" s="21"/>
      <c r="C19" s="21"/>
      <c r="D19" s="21"/>
      <c r="E19" s="21"/>
      <c r="F19" s="21"/>
      <c r="G19" s="21"/>
      <c r="H19" s="21"/>
      <c r="I19" s="21"/>
      <c r="J19" s="21"/>
      <c r="K19" s="22"/>
      <c r="L19"/>
    </row>
    <row r="20" spans="1:12" s="2" customFormat="1" ht="15" customHeight="1" x14ac:dyDescent="0.25">
      <c r="A20" s="23"/>
      <c r="B20" s="24"/>
      <c r="C20" s="24"/>
      <c r="D20" s="24" t="s">
        <v>164</v>
      </c>
      <c r="E20" s="24"/>
      <c r="F20" s="24"/>
      <c r="G20" s="24"/>
      <c r="H20" s="24"/>
      <c r="I20" s="24"/>
      <c r="J20" s="24"/>
      <c r="K20" s="25"/>
      <c r="L20"/>
    </row>
    <row r="21" spans="1:12" s="2" customFormat="1" ht="15" customHeight="1" x14ac:dyDescent="0.25">
      <c r="A21" s="271" t="s">
        <v>35</v>
      </c>
      <c r="B21" s="272"/>
      <c r="C21" s="272"/>
      <c r="D21" s="272"/>
      <c r="E21" s="272"/>
      <c r="F21" s="272"/>
      <c r="G21" s="272"/>
      <c r="H21" s="273"/>
      <c r="I21" s="14" t="s">
        <v>0</v>
      </c>
      <c r="J21" s="302"/>
      <c r="K21" s="304"/>
      <c r="L21"/>
    </row>
    <row r="22" spans="1:12" s="2" customFormat="1" ht="15" customHeight="1" x14ac:dyDescent="0.25">
      <c r="A22" s="310" t="s">
        <v>7</v>
      </c>
      <c r="B22" s="311"/>
      <c r="C22" s="311"/>
      <c r="D22" s="311"/>
      <c r="E22" s="311"/>
      <c r="F22" s="311"/>
      <c r="G22" s="311"/>
      <c r="H22" s="311"/>
      <c r="I22" s="311"/>
      <c r="J22" s="311"/>
      <c r="K22" s="320"/>
      <c r="L22"/>
    </row>
    <row r="23" spans="1:12" ht="15" customHeight="1" x14ac:dyDescent="0.25">
      <c r="A23" s="300" t="s">
        <v>25</v>
      </c>
      <c r="B23" s="301"/>
      <c r="C23" s="321"/>
      <c r="D23" s="322"/>
      <c r="E23" s="322"/>
      <c r="F23" s="322"/>
      <c r="G23" s="322"/>
      <c r="H23" s="322"/>
      <c r="I23" s="322"/>
      <c r="J23" s="322"/>
      <c r="K23" s="323"/>
    </row>
    <row r="24" spans="1:12" s="2" customFormat="1" ht="15" customHeight="1" x14ac:dyDescent="0.25">
      <c r="A24" s="300" t="s">
        <v>16</v>
      </c>
      <c r="B24" s="301"/>
      <c r="C24" s="302"/>
      <c r="D24" s="303"/>
      <c r="E24" s="303"/>
      <c r="F24" s="303"/>
      <c r="G24" s="303"/>
      <c r="H24" s="303"/>
      <c r="I24" s="303"/>
      <c r="J24" s="303"/>
      <c r="K24" s="304"/>
      <c r="L24"/>
    </row>
    <row r="25" spans="1:12" s="2" customFormat="1" ht="15" customHeight="1" x14ac:dyDescent="0.25">
      <c r="A25" s="300" t="s">
        <v>2</v>
      </c>
      <c r="B25" s="301"/>
      <c r="C25" s="302"/>
      <c r="D25" s="303"/>
      <c r="E25" s="303"/>
      <c r="F25" s="304"/>
      <c r="G25" s="298" t="s">
        <v>3</v>
      </c>
      <c r="H25" s="319"/>
      <c r="I25" s="302"/>
      <c r="J25" s="303"/>
      <c r="K25" s="304"/>
      <c r="L25"/>
    </row>
    <row r="26" spans="1:12" s="2" customFormat="1" ht="15" customHeight="1" x14ac:dyDescent="0.3">
      <c r="A26" s="298" t="s">
        <v>26</v>
      </c>
      <c r="B26" s="319"/>
      <c r="C26" s="302"/>
      <c r="D26" s="303"/>
      <c r="E26" s="303"/>
      <c r="F26" s="304"/>
      <c r="G26" s="298" t="s">
        <v>28</v>
      </c>
      <c r="H26" s="319"/>
      <c r="I26" s="302"/>
      <c r="J26" s="303"/>
      <c r="K26" s="304"/>
      <c r="L26"/>
    </row>
    <row r="27" spans="1:12" s="2" customFormat="1" ht="15" customHeight="1" x14ac:dyDescent="0.3">
      <c r="A27" s="298" t="s">
        <v>27</v>
      </c>
      <c r="B27" s="319"/>
      <c r="C27" s="302"/>
      <c r="D27" s="303"/>
      <c r="E27" s="303"/>
      <c r="F27" s="304"/>
      <c r="G27" s="298" t="s">
        <v>29</v>
      </c>
      <c r="H27" s="319"/>
      <c r="I27" s="302"/>
      <c r="J27" s="303"/>
      <c r="K27" s="304"/>
      <c r="L27"/>
    </row>
    <row r="28" spans="1:12" s="2" customFormat="1" ht="15" customHeight="1" x14ac:dyDescent="0.3">
      <c r="A28" s="300" t="s">
        <v>4</v>
      </c>
      <c r="B28" s="301"/>
      <c r="C28" s="302"/>
      <c r="D28" s="303"/>
      <c r="E28" s="303"/>
      <c r="F28" s="304"/>
      <c r="G28" s="298" t="s">
        <v>5</v>
      </c>
      <c r="H28" s="319"/>
      <c r="I28" s="302"/>
      <c r="J28" s="303"/>
      <c r="K28" s="304"/>
      <c r="L28"/>
    </row>
    <row r="29" spans="1:12" s="2" customFormat="1" ht="15" customHeight="1" x14ac:dyDescent="0.3">
      <c r="A29" s="300" t="s">
        <v>6</v>
      </c>
      <c r="B29" s="301"/>
      <c r="C29" s="302"/>
      <c r="D29" s="303"/>
      <c r="E29" s="303"/>
      <c r="F29" s="303"/>
      <c r="G29" s="303"/>
      <c r="H29" s="303"/>
      <c r="I29" s="303"/>
      <c r="J29" s="303"/>
      <c r="K29" s="304"/>
      <c r="L29"/>
    </row>
    <row r="30" spans="1:12" s="2" customFormat="1" ht="15" customHeight="1" x14ac:dyDescent="0.3">
      <c r="A30" s="310" t="s">
        <v>1</v>
      </c>
      <c r="B30" s="311"/>
      <c r="C30" s="311"/>
      <c r="D30" s="311"/>
      <c r="E30" s="311"/>
      <c r="F30" s="311"/>
      <c r="G30" s="311"/>
      <c r="H30" s="311"/>
      <c r="I30" s="311"/>
      <c r="J30" s="311"/>
      <c r="K30" s="320"/>
      <c r="L30"/>
    </row>
    <row r="31" spans="1:12" s="2" customFormat="1" ht="15" customHeight="1" x14ac:dyDescent="0.3">
      <c r="A31" s="300" t="s">
        <v>30</v>
      </c>
      <c r="B31" s="301"/>
      <c r="C31" s="321"/>
      <c r="D31" s="322"/>
      <c r="E31" s="322"/>
      <c r="F31" s="322"/>
      <c r="G31" s="322"/>
      <c r="H31" s="322"/>
      <c r="I31" s="322"/>
      <c r="J31" s="322"/>
      <c r="K31" s="323"/>
      <c r="L31"/>
    </row>
    <row r="32" spans="1:12" s="2" customFormat="1" ht="15" customHeight="1" x14ac:dyDescent="0.3">
      <c r="A32" s="300" t="s">
        <v>17</v>
      </c>
      <c r="B32" s="301"/>
      <c r="C32" s="302"/>
      <c r="D32" s="303"/>
      <c r="E32" s="303"/>
      <c r="F32" s="303"/>
      <c r="G32" s="303"/>
      <c r="H32" s="303"/>
      <c r="I32" s="303"/>
      <c r="J32" s="303"/>
      <c r="K32" s="304"/>
      <c r="L32"/>
    </row>
    <row r="33" spans="1:12" s="4" customFormat="1" ht="15" customHeight="1" x14ac:dyDescent="0.3">
      <c r="A33" s="300" t="s">
        <v>2</v>
      </c>
      <c r="B33" s="301"/>
      <c r="C33" s="302"/>
      <c r="D33" s="303"/>
      <c r="E33" s="303"/>
      <c r="F33" s="304"/>
      <c r="G33" s="298" t="s">
        <v>3</v>
      </c>
      <c r="H33" s="319"/>
      <c r="I33" s="302"/>
      <c r="J33" s="303"/>
      <c r="K33" s="304"/>
      <c r="L33"/>
    </row>
    <row r="34" spans="1:12" s="4" customFormat="1" ht="15" customHeight="1" x14ac:dyDescent="0.3">
      <c r="A34" s="298" t="s">
        <v>26</v>
      </c>
      <c r="B34" s="319"/>
      <c r="C34" s="302"/>
      <c r="D34" s="303"/>
      <c r="E34" s="303"/>
      <c r="F34" s="304"/>
      <c r="G34" s="298" t="s">
        <v>28</v>
      </c>
      <c r="H34" s="319"/>
      <c r="I34" s="302"/>
      <c r="J34" s="303"/>
      <c r="K34" s="304"/>
      <c r="L34"/>
    </row>
    <row r="35" spans="1:12" s="4" customFormat="1" ht="15" customHeight="1" x14ac:dyDescent="0.3">
      <c r="A35" s="298" t="s">
        <v>27</v>
      </c>
      <c r="B35" s="319"/>
      <c r="C35" s="302"/>
      <c r="D35" s="303"/>
      <c r="E35" s="303"/>
      <c r="F35" s="304"/>
      <c r="G35" s="298" t="s">
        <v>29</v>
      </c>
      <c r="H35" s="319"/>
      <c r="I35" s="302"/>
      <c r="J35" s="303"/>
      <c r="K35" s="304"/>
      <c r="L35"/>
    </row>
    <row r="36" spans="1:12" s="4" customFormat="1" ht="15" customHeight="1" x14ac:dyDescent="0.3">
      <c r="A36" s="300" t="s">
        <v>4</v>
      </c>
      <c r="B36" s="301"/>
      <c r="C36" s="302"/>
      <c r="D36" s="303"/>
      <c r="E36" s="303"/>
      <c r="F36" s="304"/>
      <c r="G36" s="298" t="s">
        <v>5</v>
      </c>
      <c r="H36" s="319"/>
      <c r="I36" s="302"/>
      <c r="J36" s="303"/>
      <c r="K36" s="304"/>
      <c r="L36"/>
    </row>
    <row r="37" spans="1:12" s="5" customFormat="1" ht="15" customHeight="1" x14ac:dyDescent="0.3">
      <c r="A37" s="300" t="s">
        <v>6</v>
      </c>
      <c r="B37" s="301"/>
      <c r="C37" s="302"/>
      <c r="D37" s="303"/>
      <c r="E37" s="303"/>
      <c r="F37" s="303"/>
      <c r="G37" s="303"/>
      <c r="H37" s="303"/>
      <c r="I37" s="303"/>
      <c r="J37" s="303"/>
      <c r="K37" s="304"/>
      <c r="L37"/>
    </row>
    <row r="38" spans="1:12" s="4" customFormat="1" ht="15" customHeight="1" x14ac:dyDescent="0.3">
      <c r="A38" s="310" t="s">
        <v>14</v>
      </c>
      <c r="B38" s="311"/>
      <c r="C38" s="311"/>
      <c r="D38" s="311"/>
      <c r="E38" s="311"/>
      <c r="F38" s="311"/>
      <c r="G38" s="311"/>
      <c r="H38" s="311"/>
      <c r="I38" s="307" t="s">
        <v>140</v>
      </c>
      <c r="J38" s="308"/>
      <c r="K38" s="309"/>
      <c r="L38"/>
    </row>
    <row r="39" spans="1:12" s="4" customFormat="1" ht="15" customHeight="1" x14ac:dyDescent="0.3">
      <c r="A39" s="298" t="s">
        <v>9</v>
      </c>
      <c r="B39" s="299"/>
      <c r="C39" s="318" t="s">
        <v>162</v>
      </c>
      <c r="D39" s="318"/>
      <c r="E39" s="318"/>
      <c r="F39" s="318"/>
      <c r="G39" s="318"/>
      <c r="H39" s="138"/>
      <c r="I39" s="123" t="s">
        <v>137</v>
      </c>
      <c r="J39" s="305"/>
      <c r="K39" s="306"/>
      <c r="L39"/>
    </row>
    <row r="40" spans="1:12" s="4" customFormat="1" ht="15" customHeight="1" x14ac:dyDescent="0.3">
      <c r="A40" s="312" t="s">
        <v>159</v>
      </c>
      <c r="B40" s="313"/>
      <c r="C40" s="313"/>
      <c r="D40" s="313"/>
      <c r="E40" s="313"/>
      <c r="F40" s="313"/>
      <c r="G40" s="313"/>
      <c r="H40" s="313"/>
      <c r="I40" s="313"/>
      <c r="J40" s="313"/>
      <c r="K40" s="314"/>
      <c r="L40"/>
    </row>
    <row r="41" spans="1:12" s="4" customFormat="1" ht="15" customHeight="1" x14ac:dyDescent="0.3">
      <c r="A41" s="315"/>
      <c r="B41" s="316"/>
      <c r="C41" s="316"/>
      <c r="D41" s="316"/>
      <c r="E41" s="316"/>
      <c r="F41" s="316"/>
      <c r="G41" s="316"/>
      <c r="H41" s="316"/>
      <c r="I41" s="316"/>
      <c r="J41" s="316"/>
      <c r="K41" s="317"/>
      <c r="L41"/>
    </row>
    <row r="42" spans="1:12" s="4" customFormat="1" ht="15" customHeight="1" x14ac:dyDescent="0.3">
      <c r="A42" s="254" t="s">
        <v>160</v>
      </c>
      <c r="B42" s="255"/>
      <c r="C42" s="255"/>
      <c r="D42" s="255"/>
      <c r="E42" s="255"/>
      <c r="F42" s="255"/>
      <c r="G42" s="255"/>
      <c r="H42" s="255"/>
      <c r="I42" s="255"/>
      <c r="J42" s="255"/>
      <c r="K42" s="256"/>
      <c r="L42"/>
    </row>
    <row r="43" spans="1:12" s="4" customFormat="1" ht="15" customHeight="1" x14ac:dyDescent="0.3">
      <c r="A43" s="257" t="s">
        <v>163</v>
      </c>
      <c r="B43" s="258"/>
      <c r="C43" s="258"/>
      <c r="D43" s="258"/>
      <c r="E43" s="258"/>
      <c r="F43" s="135"/>
      <c r="G43" s="135"/>
      <c r="H43" s="135"/>
      <c r="I43" s="135"/>
      <c r="J43" s="135"/>
      <c r="K43" s="135"/>
      <c r="L43"/>
    </row>
    <row r="44" spans="1:12" s="4" customFormat="1" ht="15" customHeight="1" x14ac:dyDescent="0.3">
      <c r="A44" s="136"/>
      <c r="B44" s="392" t="s">
        <v>161</v>
      </c>
      <c r="C44" s="392"/>
      <c r="D44" s="392"/>
      <c r="E44" s="392"/>
      <c r="F44" s="392"/>
      <c r="G44" s="392"/>
      <c r="H44" s="392"/>
      <c r="I44" s="392"/>
      <c r="J44" s="392"/>
      <c r="K44" s="393"/>
      <c r="L44"/>
    </row>
    <row r="45" spans="1:12" s="4" customFormat="1" ht="15" customHeight="1" x14ac:dyDescent="0.3">
      <c r="A45" s="137"/>
      <c r="B45" s="394"/>
      <c r="C45" s="394"/>
      <c r="D45" s="394"/>
      <c r="E45" s="394"/>
      <c r="F45" s="394"/>
      <c r="G45" s="394"/>
      <c r="H45" s="394"/>
      <c r="I45" s="394"/>
      <c r="J45" s="394"/>
      <c r="K45" s="395"/>
      <c r="L45"/>
    </row>
    <row r="46" spans="1:12" s="1" customFormat="1" ht="15" customHeight="1" x14ac:dyDescent="0.3">
      <c r="A46" s="70"/>
      <c r="B46" s="71"/>
      <c r="C46" s="71"/>
      <c r="D46" s="71"/>
      <c r="E46" s="71"/>
      <c r="F46" s="71"/>
      <c r="G46" s="71"/>
      <c r="H46" s="71"/>
      <c r="I46" s="71"/>
      <c r="J46" s="71"/>
      <c r="K46" s="72"/>
      <c r="L46"/>
    </row>
    <row r="47" spans="1:12" s="1" customFormat="1" ht="79.95" customHeight="1" x14ac:dyDescent="0.3">
      <c r="A47" s="73"/>
      <c r="B47" s="74"/>
      <c r="C47" s="74"/>
      <c r="D47" s="74"/>
      <c r="E47" s="74"/>
      <c r="F47" s="74"/>
      <c r="G47" s="74"/>
      <c r="H47" s="74"/>
      <c r="I47" s="74"/>
      <c r="J47" s="74"/>
      <c r="K47" s="75"/>
      <c r="L47"/>
    </row>
    <row r="48" spans="1:12" s="1" customFormat="1" ht="15" customHeight="1" x14ac:dyDescent="0.3">
      <c r="A48" s="188" t="s">
        <v>18</v>
      </c>
      <c r="B48" s="189"/>
      <c r="C48" s="189"/>
      <c r="D48" s="189"/>
      <c r="E48" s="189"/>
      <c r="F48" s="189"/>
      <c r="G48" s="189"/>
      <c r="H48" s="189"/>
      <c r="I48" s="189"/>
      <c r="J48" s="189"/>
      <c r="K48" s="190"/>
      <c r="L48"/>
    </row>
    <row r="49" spans="1:12" ht="15" customHeight="1" x14ac:dyDescent="0.3">
      <c r="A49" s="278"/>
      <c r="B49" s="279"/>
      <c r="C49" s="279"/>
      <c r="D49" s="279"/>
      <c r="E49" s="279"/>
      <c r="F49" s="279"/>
      <c r="G49" s="279"/>
      <c r="H49" s="279"/>
      <c r="I49" s="279"/>
      <c r="J49" s="279"/>
      <c r="K49" s="280"/>
    </row>
    <row r="50" spans="1:12" ht="15" customHeight="1" x14ac:dyDescent="0.3">
      <c r="A50" s="278"/>
      <c r="B50" s="279"/>
      <c r="C50" s="279"/>
      <c r="D50" s="279"/>
      <c r="E50" s="279"/>
      <c r="F50" s="279"/>
      <c r="G50" s="279"/>
      <c r="H50" s="279"/>
      <c r="I50" s="279"/>
      <c r="J50" s="279"/>
      <c r="K50" s="280"/>
    </row>
    <row r="51" spans="1:12" ht="15" customHeight="1" x14ac:dyDescent="0.3">
      <c r="A51" s="278"/>
      <c r="B51" s="279"/>
      <c r="C51" s="279"/>
      <c r="D51" s="279"/>
      <c r="E51" s="279"/>
      <c r="F51" s="279"/>
      <c r="G51" s="279"/>
      <c r="H51" s="279"/>
      <c r="I51" s="279"/>
      <c r="J51" s="279"/>
      <c r="K51" s="280"/>
    </row>
    <row r="52" spans="1:12" ht="15" customHeight="1" x14ac:dyDescent="0.3">
      <c r="A52" s="278"/>
      <c r="B52" s="279"/>
      <c r="C52" s="279"/>
      <c r="D52" s="279"/>
      <c r="E52" s="279"/>
      <c r="F52" s="279"/>
      <c r="G52" s="279"/>
      <c r="H52" s="279"/>
      <c r="I52" s="279"/>
      <c r="J52" s="279"/>
      <c r="K52" s="280"/>
    </row>
    <row r="53" spans="1:12" ht="15" customHeight="1" x14ac:dyDescent="0.3">
      <c r="A53" s="278"/>
      <c r="B53" s="279"/>
      <c r="C53" s="279"/>
      <c r="D53" s="279"/>
      <c r="E53" s="279"/>
      <c r="F53" s="279"/>
      <c r="G53" s="279"/>
      <c r="H53" s="279"/>
      <c r="I53" s="279"/>
      <c r="J53" s="279"/>
      <c r="K53" s="280"/>
    </row>
    <row r="54" spans="1:12" ht="15" customHeight="1" x14ac:dyDescent="0.3">
      <c r="A54" s="281"/>
      <c r="B54" s="282"/>
      <c r="C54" s="282"/>
      <c r="D54" s="282"/>
      <c r="E54" s="282"/>
      <c r="F54" s="282"/>
      <c r="G54" s="282"/>
      <c r="H54" s="282"/>
      <c r="I54" s="282"/>
      <c r="J54" s="282"/>
      <c r="K54" s="283"/>
    </row>
    <row r="55" spans="1:12" ht="15" customHeight="1" x14ac:dyDescent="0.3">
      <c r="A55" s="284" t="s">
        <v>44</v>
      </c>
      <c r="B55" s="285"/>
      <c r="C55" s="285"/>
      <c r="D55" s="285"/>
      <c r="E55" s="286"/>
      <c r="F55" s="289"/>
      <c r="G55" s="284" t="s">
        <v>43</v>
      </c>
      <c r="H55" s="287"/>
      <c r="I55" s="287"/>
      <c r="J55" s="287"/>
      <c r="K55" s="288"/>
    </row>
    <row r="56" spans="1:12" s="2" customFormat="1" ht="15" customHeight="1" x14ac:dyDescent="0.3">
      <c r="A56" s="262" t="s">
        <v>87</v>
      </c>
      <c r="B56" s="263"/>
      <c r="C56" s="263"/>
      <c r="D56" s="263"/>
      <c r="E56" s="264"/>
      <c r="F56" s="251"/>
      <c r="G56" s="277" t="s">
        <v>62</v>
      </c>
      <c r="H56" s="269"/>
      <c r="I56" s="269"/>
      <c r="J56" s="269"/>
      <c r="K56" s="270"/>
      <c r="L56"/>
    </row>
    <row r="57" spans="1:12" s="2" customFormat="1" ht="15" customHeight="1" x14ac:dyDescent="0.3">
      <c r="A57" s="290"/>
      <c r="B57" s="291"/>
      <c r="C57" s="291"/>
      <c r="D57" s="291"/>
      <c r="E57" s="292"/>
      <c r="F57" s="251"/>
      <c r="G57" s="277" t="s">
        <v>63</v>
      </c>
      <c r="H57" s="269"/>
      <c r="I57" s="269"/>
      <c r="J57" s="269"/>
      <c r="K57" s="270"/>
      <c r="L57"/>
    </row>
    <row r="58" spans="1:12" s="2" customFormat="1" ht="15" customHeight="1" x14ac:dyDescent="0.3">
      <c r="A58" s="262" t="s">
        <v>37</v>
      </c>
      <c r="B58" s="263"/>
      <c r="C58" s="263"/>
      <c r="D58" s="263"/>
      <c r="E58" s="264"/>
      <c r="F58" s="251"/>
      <c r="G58" s="177" t="s">
        <v>64</v>
      </c>
      <c r="H58" s="294"/>
      <c r="I58" s="294"/>
      <c r="J58" s="294"/>
      <c r="K58" s="295"/>
      <c r="L58"/>
    </row>
    <row r="59" spans="1:12" s="2" customFormat="1" ht="15" customHeight="1" x14ac:dyDescent="0.3">
      <c r="A59" s="262" t="s">
        <v>165</v>
      </c>
      <c r="B59" s="263"/>
      <c r="C59" s="263"/>
      <c r="D59" s="263"/>
      <c r="E59" s="264"/>
      <c r="F59" s="251"/>
      <c r="G59" s="277"/>
      <c r="H59" s="269"/>
      <c r="I59" s="269"/>
      <c r="J59" s="269"/>
      <c r="K59" s="270"/>
      <c r="L59"/>
    </row>
    <row r="60" spans="1:12" s="2" customFormat="1" ht="15" customHeight="1" x14ac:dyDescent="0.3">
      <c r="A60" s="262" t="s">
        <v>88</v>
      </c>
      <c r="B60" s="263"/>
      <c r="C60" s="263"/>
      <c r="D60" s="263"/>
      <c r="E60" s="264"/>
      <c r="F60" s="251"/>
      <c r="G60" s="262" t="s">
        <v>39</v>
      </c>
      <c r="H60" s="263"/>
      <c r="I60" s="263"/>
      <c r="J60" s="263"/>
      <c r="K60" s="264"/>
      <c r="L60"/>
    </row>
    <row r="61" spans="1:12" s="2" customFormat="1" ht="15" customHeight="1" x14ac:dyDescent="0.3">
      <c r="A61" s="167" t="s">
        <v>61</v>
      </c>
      <c r="B61" s="245"/>
      <c r="C61" s="245"/>
      <c r="D61" s="245"/>
      <c r="E61" s="246"/>
      <c r="F61" s="251"/>
      <c r="G61" s="293" t="s">
        <v>93</v>
      </c>
      <c r="H61" s="294"/>
      <c r="I61" s="294"/>
      <c r="J61" s="294"/>
      <c r="K61" s="295"/>
      <c r="L61"/>
    </row>
    <row r="62" spans="1:12" s="2" customFormat="1" ht="15" customHeight="1" x14ac:dyDescent="0.3">
      <c r="A62" s="265"/>
      <c r="B62" s="266"/>
      <c r="C62" s="266"/>
      <c r="D62" s="266"/>
      <c r="E62" s="267"/>
      <c r="F62" s="251"/>
      <c r="G62" s="277" t="s">
        <v>94</v>
      </c>
      <c r="H62" s="269"/>
      <c r="I62" s="269"/>
      <c r="J62" s="269"/>
      <c r="K62" s="270"/>
      <c r="L62"/>
    </row>
    <row r="63" spans="1:12" s="2" customFormat="1" ht="15" customHeight="1" x14ac:dyDescent="0.3">
      <c r="A63" s="167" t="s">
        <v>38</v>
      </c>
      <c r="B63" s="245"/>
      <c r="C63" s="245"/>
      <c r="D63" s="245"/>
      <c r="E63" s="246"/>
      <c r="F63" s="251"/>
      <c r="G63" s="277" t="s">
        <v>95</v>
      </c>
      <c r="H63" s="269"/>
      <c r="I63" s="269"/>
      <c r="J63" s="269"/>
      <c r="K63" s="270"/>
      <c r="L63"/>
    </row>
    <row r="64" spans="1:12" s="2" customFormat="1" ht="15" customHeight="1" x14ac:dyDescent="0.3">
      <c r="A64" s="167" t="s">
        <v>89</v>
      </c>
      <c r="B64" s="245"/>
      <c r="C64" s="245"/>
      <c r="D64" s="245"/>
      <c r="E64" s="246"/>
      <c r="F64" s="251"/>
      <c r="G64" s="293"/>
      <c r="H64" s="294"/>
      <c r="I64" s="294"/>
      <c r="J64" s="294"/>
      <c r="K64" s="295"/>
      <c r="L64"/>
    </row>
    <row r="65" spans="1:12" s="2" customFormat="1" ht="15" customHeight="1" x14ac:dyDescent="0.3">
      <c r="A65" s="167" t="s">
        <v>90</v>
      </c>
      <c r="B65" s="245"/>
      <c r="C65" s="245"/>
      <c r="D65" s="245"/>
      <c r="E65" s="246"/>
      <c r="F65" s="251"/>
      <c r="G65" s="268" t="s">
        <v>40</v>
      </c>
      <c r="H65" s="269"/>
      <c r="I65" s="269"/>
      <c r="J65" s="269"/>
      <c r="K65" s="270"/>
      <c r="L65"/>
    </row>
    <row r="66" spans="1:12" s="2" customFormat="1" ht="15" customHeight="1" x14ac:dyDescent="0.3">
      <c r="A66" s="262"/>
      <c r="B66" s="263"/>
      <c r="C66" s="263"/>
      <c r="D66" s="263"/>
      <c r="E66" s="264"/>
      <c r="F66" s="251"/>
      <c r="G66" s="296" t="s">
        <v>96</v>
      </c>
      <c r="H66" s="296"/>
      <c r="I66" s="296"/>
      <c r="J66" s="296"/>
      <c r="K66" s="297"/>
      <c r="L66"/>
    </row>
    <row r="67" spans="1:12" s="2" customFormat="1" ht="15" customHeight="1" x14ac:dyDescent="0.3">
      <c r="A67" s="265" t="s">
        <v>78</v>
      </c>
      <c r="B67" s="266"/>
      <c r="C67" s="266"/>
      <c r="D67" s="266"/>
      <c r="E67" s="267"/>
      <c r="F67" s="251"/>
      <c r="G67" s="296"/>
      <c r="H67" s="296"/>
      <c r="I67" s="296"/>
      <c r="J67" s="296"/>
      <c r="K67" s="297"/>
      <c r="L67"/>
    </row>
    <row r="68" spans="1:12" s="2" customFormat="1" ht="15" customHeight="1" x14ac:dyDescent="0.3">
      <c r="A68" s="262" t="s">
        <v>91</v>
      </c>
      <c r="B68" s="263"/>
      <c r="C68" s="263"/>
      <c r="D68" s="263"/>
      <c r="E68" s="264"/>
      <c r="F68" s="251"/>
      <c r="G68" s="243"/>
      <c r="H68" s="243"/>
      <c r="I68" s="243"/>
      <c r="J68" s="243"/>
      <c r="K68" s="244"/>
      <c r="L68"/>
    </row>
    <row r="69" spans="1:12" s="2" customFormat="1" ht="15" customHeight="1" x14ac:dyDescent="0.3">
      <c r="A69" s="259" t="s">
        <v>92</v>
      </c>
      <c r="B69" s="260"/>
      <c r="C69" s="260"/>
      <c r="D69" s="260"/>
      <c r="E69" s="261"/>
      <c r="F69" s="18"/>
      <c r="G69" s="167" t="s">
        <v>97</v>
      </c>
      <c r="H69" s="245"/>
      <c r="I69" s="245"/>
      <c r="J69" s="245"/>
      <c r="K69" s="246"/>
      <c r="L69"/>
    </row>
    <row r="70" spans="1:12" s="2" customFormat="1" ht="15" customHeight="1" x14ac:dyDescent="0.3">
      <c r="A70" s="271"/>
      <c r="B70" s="272"/>
      <c r="C70" s="272"/>
      <c r="D70" s="272"/>
      <c r="E70" s="272"/>
      <c r="F70" s="272"/>
      <c r="G70" s="272"/>
      <c r="H70" s="272"/>
      <c r="I70" s="272"/>
      <c r="J70" s="272"/>
      <c r="K70" s="273"/>
      <c r="L70"/>
    </row>
    <row r="71" spans="1:12" s="2" customFormat="1" ht="15" customHeight="1" x14ac:dyDescent="0.3">
      <c r="A71" s="201" t="s">
        <v>19</v>
      </c>
      <c r="B71" s="202"/>
      <c r="C71" s="202"/>
      <c r="D71" s="202"/>
      <c r="E71" s="202"/>
      <c r="F71" s="202"/>
      <c r="G71" s="202"/>
      <c r="H71" s="202"/>
      <c r="I71" s="202"/>
      <c r="J71" s="202"/>
      <c r="K71" s="203"/>
      <c r="L71"/>
    </row>
    <row r="72" spans="1:12" s="2" customFormat="1" ht="15" customHeight="1" x14ac:dyDescent="0.3">
      <c r="A72" s="274" t="s">
        <v>114</v>
      </c>
      <c r="B72" s="275"/>
      <c r="C72" s="275"/>
      <c r="D72" s="275"/>
      <c r="E72" s="276"/>
      <c r="F72" s="249"/>
      <c r="G72" s="242" t="s">
        <v>67</v>
      </c>
      <c r="H72" s="243"/>
      <c r="I72" s="243"/>
      <c r="J72" s="243"/>
      <c r="K72" s="244"/>
      <c r="L72"/>
    </row>
    <row r="73" spans="1:12" ht="15" customHeight="1" x14ac:dyDescent="0.3">
      <c r="A73" s="167" t="s">
        <v>100</v>
      </c>
      <c r="B73" s="245"/>
      <c r="C73" s="245"/>
      <c r="D73" s="245"/>
      <c r="E73" s="246"/>
      <c r="F73" s="250"/>
      <c r="G73" s="242" t="s">
        <v>68</v>
      </c>
      <c r="H73" s="149"/>
      <c r="I73" s="149"/>
      <c r="J73" s="149"/>
      <c r="K73" s="150"/>
    </row>
    <row r="74" spans="1:12" ht="15" customHeight="1" x14ac:dyDescent="0.3">
      <c r="A74" s="177" t="s">
        <v>65</v>
      </c>
      <c r="B74" s="178"/>
      <c r="C74" s="178"/>
      <c r="D74" s="178"/>
      <c r="E74" s="179"/>
      <c r="F74" s="250"/>
      <c r="G74" s="242" t="s">
        <v>106</v>
      </c>
      <c r="H74" s="243"/>
      <c r="I74" s="243"/>
      <c r="J74" s="243"/>
      <c r="K74" s="244"/>
    </row>
    <row r="75" spans="1:12" s="2" customFormat="1" ht="15" customHeight="1" x14ac:dyDescent="0.3">
      <c r="A75" s="177" t="s">
        <v>66</v>
      </c>
      <c r="B75" s="178"/>
      <c r="C75" s="178"/>
      <c r="D75" s="178"/>
      <c r="E75" s="179"/>
      <c r="F75" s="250"/>
      <c r="G75" s="242" t="s">
        <v>118</v>
      </c>
      <c r="H75" s="243"/>
      <c r="I75" s="243"/>
      <c r="J75" s="243"/>
      <c r="K75" s="244"/>
    </row>
    <row r="76" spans="1:12" s="2" customFormat="1" ht="15" customHeight="1" x14ac:dyDescent="0.3">
      <c r="A76" s="177" t="s">
        <v>101</v>
      </c>
      <c r="B76" s="178"/>
      <c r="C76" s="178"/>
      <c r="D76" s="178"/>
      <c r="E76" s="179"/>
      <c r="F76" s="250"/>
      <c r="G76" s="242" t="s">
        <v>119</v>
      </c>
      <c r="H76" s="243"/>
      <c r="I76" s="243"/>
      <c r="J76" s="243"/>
      <c r="K76" s="244"/>
    </row>
    <row r="77" spans="1:12" s="2" customFormat="1" ht="15" customHeight="1" x14ac:dyDescent="0.3">
      <c r="A77" s="177" t="s">
        <v>115</v>
      </c>
      <c r="B77" s="178"/>
      <c r="C77" s="178"/>
      <c r="D77" s="178"/>
      <c r="E77" s="179"/>
      <c r="F77" s="250"/>
      <c r="G77" s="242" t="s">
        <v>120</v>
      </c>
      <c r="H77" s="243"/>
      <c r="I77" s="243"/>
      <c r="J77" s="243"/>
      <c r="K77" s="244"/>
    </row>
    <row r="78" spans="1:12" s="2" customFormat="1" ht="15" customHeight="1" x14ac:dyDescent="0.3">
      <c r="A78" s="177" t="s">
        <v>116</v>
      </c>
      <c r="B78" s="178"/>
      <c r="C78" s="178"/>
      <c r="D78" s="178"/>
      <c r="E78" s="179"/>
      <c r="F78" s="250"/>
      <c r="G78" s="242" t="s">
        <v>69</v>
      </c>
      <c r="H78" s="243"/>
      <c r="I78" s="243"/>
      <c r="J78" s="243"/>
      <c r="K78" s="244"/>
    </row>
    <row r="79" spans="1:12" s="2" customFormat="1" ht="15" customHeight="1" x14ac:dyDescent="0.3">
      <c r="A79" s="177" t="s">
        <v>102</v>
      </c>
      <c r="B79" s="178"/>
      <c r="C79" s="178"/>
      <c r="D79" s="178"/>
      <c r="E79" s="179"/>
      <c r="F79" s="250"/>
      <c r="G79" s="242" t="s">
        <v>41</v>
      </c>
      <c r="H79" s="243"/>
      <c r="I79" s="243"/>
      <c r="J79" s="243"/>
      <c r="K79" s="244"/>
    </row>
    <row r="80" spans="1:12" s="2" customFormat="1" ht="15" customHeight="1" x14ac:dyDescent="0.3">
      <c r="A80" s="247" t="s">
        <v>134</v>
      </c>
      <c r="B80" s="248"/>
      <c r="C80" s="248"/>
      <c r="D80" s="248"/>
      <c r="E80" s="248"/>
      <c r="F80" s="250"/>
      <c r="G80" s="242" t="s">
        <v>42</v>
      </c>
      <c r="H80" s="243"/>
      <c r="I80" s="243"/>
      <c r="J80" s="243"/>
      <c r="K80" s="244"/>
    </row>
    <row r="81" spans="1:12" s="2" customFormat="1" ht="15" customHeight="1" x14ac:dyDescent="0.3">
      <c r="A81" s="247"/>
      <c r="B81" s="248"/>
      <c r="C81" s="248"/>
      <c r="D81" s="248"/>
      <c r="E81" s="248"/>
      <c r="F81" s="251"/>
      <c r="G81" s="242" t="s">
        <v>70</v>
      </c>
      <c r="H81" s="243"/>
      <c r="I81" s="243"/>
      <c r="J81" s="243"/>
      <c r="K81" s="244"/>
    </row>
    <row r="82" spans="1:12" s="2" customFormat="1" ht="15" customHeight="1" x14ac:dyDescent="0.3">
      <c r="A82" s="247" t="s">
        <v>103</v>
      </c>
      <c r="B82" s="248"/>
      <c r="C82" s="248"/>
      <c r="D82" s="248"/>
      <c r="E82" s="253"/>
      <c r="F82" s="252"/>
      <c r="G82" s="242" t="s">
        <v>50</v>
      </c>
      <c r="H82" s="243"/>
      <c r="I82" s="243"/>
      <c r="J82" s="243"/>
      <c r="K82" s="244"/>
    </row>
    <row r="83" spans="1:12" s="2" customFormat="1" ht="15" customHeight="1" x14ac:dyDescent="0.3">
      <c r="A83" s="247" t="s">
        <v>104</v>
      </c>
      <c r="B83" s="248"/>
      <c r="C83" s="248"/>
      <c r="D83" s="248"/>
      <c r="E83" s="248"/>
      <c r="F83" s="16"/>
      <c r="G83" s="242" t="s">
        <v>49</v>
      </c>
      <c r="H83" s="243"/>
      <c r="I83" s="243"/>
      <c r="J83" s="243"/>
      <c r="K83" s="244"/>
    </row>
    <row r="84" spans="1:12" s="2" customFormat="1" ht="15" customHeight="1" x14ac:dyDescent="0.3">
      <c r="A84" s="247" t="s">
        <v>105</v>
      </c>
      <c r="B84" s="248"/>
      <c r="C84" s="248"/>
      <c r="D84" s="248"/>
      <c r="E84" s="248"/>
      <c r="F84" s="16"/>
      <c r="G84" s="242"/>
      <c r="H84" s="243"/>
      <c r="I84" s="243"/>
      <c r="J84" s="243"/>
      <c r="K84" s="244"/>
    </row>
    <row r="85" spans="1:12" s="2" customFormat="1" ht="15" customHeight="1" x14ac:dyDescent="0.3">
      <c r="A85" s="177" t="s">
        <v>117</v>
      </c>
      <c r="B85" s="178"/>
      <c r="C85" s="178"/>
      <c r="D85" s="178"/>
      <c r="E85" s="178"/>
      <c r="F85" s="16"/>
      <c r="G85" s="148"/>
      <c r="H85" s="149"/>
      <c r="I85" s="149"/>
      <c r="J85" s="149"/>
      <c r="K85" s="150"/>
    </row>
    <row r="86" spans="1:12" s="36" customFormat="1" ht="15" customHeight="1" x14ac:dyDescent="0.3">
      <c r="A86" s="220"/>
      <c r="B86" s="221"/>
      <c r="C86" s="221"/>
      <c r="D86" s="221"/>
      <c r="E86" s="221"/>
      <c r="F86" s="16"/>
      <c r="G86" s="170"/>
      <c r="H86" s="171"/>
      <c r="I86" s="171"/>
      <c r="J86" s="171"/>
      <c r="K86" s="172"/>
      <c r="L86" s="35"/>
    </row>
    <row r="87" spans="1:12" s="2" customFormat="1" ht="15" customHeight="1" x14ac:dyDescent="0.3">
      <c r="A87" s="64"/>
      <c r="B87" s="65"/>
      <c r="C87" s="65"/>
      <c r="D87" s="65"/>
      <c r="E87" s="65"/>
      <c r="F87" s="65"/>
      <c r="G87" s="65"/>
      <c r="H87" s="65"/>
      <c r="I87" s="65"/>
      <c r="J87" s="65"/>
      <c r="K87" s="66"/>
      <c r="L87"/>
    </row>
    <row r="88" spans="1:12" s="2" customFormat="1" ht="15" customHeight="1" x14ac:dyDescent="0.3">
      <c r="A88" s="67"/>
      <c r="B88" s="68"/>
      <c r="C88" s="68"/>
      <c r="D88" s="68"/>
      <c r="E88" s="68"/>
      <c r="F88" s="68"/>
      <c r="G88" s="68"/>
      <c r="H88" s="68"/>
      <c r="I88" s="68"/>
      <c r="J88" s="68"/>
      <c r="K88" s="69"/>
      <c r="L88"/>
    </row>
    <row r="89" spans="1:12" s="2" customFormat="1" ht="38.25" customHeight="1" x14ac:dyDescent="0.3">
      <c r="A89" s="67"/>
      <c r="B89" s="68"/>
      <c r="C89" s="68"/>
      <c r="D89" s="68"/>
      <c r="E89" s="68"/>
      <c r="F89" s="68"/>
      <c r="G89" s="68"/>
      <c r="H89" s="68"/>
      <c r="I89" s="68"/>
      <c r="J89" s="68"/>
      <c r="K89" s="69"/>
      <c r="L89"/>
    </row>
    <row r="90" spans="1:12" s="2" customFormat="1" ht="15" hidden="1" customHeight="1" x14ac:dyDescent="0.25">
      <c r="A90" s="189" t="s">
        <v>36</v>
      </c>
      <c r="B90" s="189"/>
      <c r="C90" s="189"/>
      <c r="D90" s="189"/>
      <c r="E90" s="189"/>
      <c r="F90" s="189"/>
      <c r="G90" s="189"/>
      <c r="H90" s="189"/>
      <c r="I90" s="189"/>
      <c r="J90" s="189"/>
      <c r="K90" s="189"/>
      <c r="L90"/>
    </row>
    <row r="91" spans="1:12" s="2" customFormat="1" ht="15" customHeight="1" thickBot="1" x14ac:dyDescent="0.35">
      <c r="A91" s="49"/>
      <c r="B91" s="17"/>
      <c r="C91" s="17"/>
      <c r="D91" s="17"/>
      <c r="E91" s="17"/>
      <c r="F91" s="17"/>
      <c r="G91" s="17"/>
      <c r="H91" s="17"/>
      <c r="I91" s="17"/>
      <c r="J91" s="17"/>
      <c r="K91" s="17"/>
      <c r="L91"/>
    </row>
    <row r="92" spans="1:12" s="2" customFormat="1" ht="28.5" customHeight="1" thickTop="1" x14ac:dyDescent="0.3">
      <c r="A92" s="223" t="s">
        <v>71</v>
      </c>
      <c r="B92" s="224"/>
      <c r="C92" s="224"/>
      <c r="D92" s="224"/>
      <c r="E92" s="224"/>
      <c r="F92" s="224"/>
      <c r="G92" s="224"/>
      <c r="H92" s="224"/>
      <c r="I92" s="224"/>
      <c r="J92" s="224"/>
      <c r="K92" s="225"/>
      <c r="L92"/>
    </row>
    <row r="93" spans="1:12" s="2" customFormat="1" ht="15" customHeight="1" thickBot="1" x14ac:dyDescent="0.35">
      <c r="A93" s="226"/>
      <c r="B93" s="227"/>
      <c r="C93" s="227"/>
      <c r="D93" s="227"/>
      <c r="E93" s="227"/>
      <c r="F93" s="227"/>
      <c r="G93" s="227"/>
      <c r="H93" s="227"/>
      <c r="I93" s="227"/>
      <c r="J93" s="227"/>
      <c r="K93" s="228"/>
      <c r="L93"/>
    </row>
    <row r="94" spans="1:12" s="2" customFormat="1" ht="15" customHeight="1" thickTop="1" x14ac:dyDescent="0.3">
      <c r="A94" s="185"/>
      <c r="B94" s="186"/>
      <c r="C94" s="186"/>
      <c r="D94" s="186"/>
      <c r="E94" s="187"/>
      <c r="F94" s="9"/>
      <c r="G94" s="186"/>
      <c r="H94" s="186"/>
      <c r="I94" s="186"/>
      <c r="J94" s="186"/>
      <c r="K94" s="187"/>
      <c r="L94"/>
    </row>
    <row r="95" spans="1:12" s="2" customFormat="1" ht="15" customHeight="1" x14ac:dyDescent="0.3">
      <c r="A95" s="364" t="s">
        <v>72</v>
      </c>
      <c r="B95" s="365"/>
      <c r="C95" s="365"/>
      <c r="D95" s="365"/>
      <c r="E95" s="366"/>
      <c r="F95" s="9"/>
      <c r="G95" s="229" t="s">
        <v>112</v>
      </c>
      <c r="H95" s="229"/>
      <c r="I95" s="229"/>
      <c r="J95" s="229"/>
      <c r="K95" s="230"/>
      <c r="L95"/>
    </row>
    <row r="96" spans="1:12" s="2" customFormat="1" ht="15" customHeight="1" x14ac:dyDescent="0.3">
      <c r="A96" s="374" t="s">
        <v>149</v>
      </c>
      <c r="B96" s="372"/>
      <c r="C96" s="372"/>
      <c r="D96" s="372"/>
      <c r="E96" s="373"/>
      <c r="F96" s="9"/>
      <c r="G96" s="372" t="s">
        <v>154</v>
      </c>
      <c r="H96" s="372"/>
      <c r="I96" s="372"/>
      <c r="J96" s="372"/>
      <c r="K96" s="373"/>
      <c r="L96"/>
    </row>
    <row r="97" spans="1:18" s="2" customFormat="1" ht="15" customHeight="1" x14ac:dyDescent="0.3">
      <c r="A97" s="374"/>
      <c r="B97" s="372"/>
      <c r="C97" s="372"/>
      <c r="D97" s="372"/>
      <c r="E97" s="373"/>
      <c r="F97" s="10"/>
      <c r="G97" s="372"/>
      <c r="H97" s="372"/>
      <c r="I97" s="372"/>
      <c r="J97" s="372"/>
      <c r="K97" s="373"/>
      <c r="L97"/>
    </row>
    <row r="98" spans="1:18" s="2" customFormat="1" ht="15" customHeight="1" x14ac:dyDescent="0.3">
      <c r="A98" s="369"/>
      <c r="B98" s="370"/>
      <c r="C98" s="370"/>
      <c r="D98" s="370"/>
      <c r="E98" s="371"/>
      <c r="F98" s="16"/>
      <c r="G98" s="372"/>
      <c r="H98" s="372"/>
      <c r="I98" s="372"/>
      <c r="J98" s="372"/>
      <c r="K98" s="373"/>
      <c r="L98"/>
    </row>
    <row r="99" spans="1:18" s="2" customFormat="1" ht="15" customHeight="1" x14ac:dyDescent="0.3">
      <c r="A99" s="232" t="s">
        <v>107</v>
      </c>
      <c r="B99" s="233"/>
      <c r="C99" s="233"/>
      <c r="D99" s="233"/>
      <c r="E99" s="234"/>
      <c r="F99" s="11"/>
      <c r="G99" s="237"/>
      <c r="H99" s="237"/>
      <c r="I99" s="237"/>
      <c r="J99" s="237"/>
      <c r="K99" s="238"/>
      <c r="L99"/>
      <c r="M99" s="52"/>
      <c r="N99" s="52"/>
      <c r="O99" s="52"/>
      <c r="P99" s="52"/>
      <c r="Q99" s="52"/>
      <c r="R99" s="52"/>
    </row>
    <row r="100" spans="1:18" s="2" customFormat="1" ht="15" customHeight="1" x14ac:dyDescent="0.3">
      <c r="A100" s="142" t="s">
        <v>150</v>
      </c>
      <c r="B100" s="143"/>
      <c r="C100" s="143"/>
      <c r="D100" s="143"/>
      <c r="E100" s="143"/>
      <c r="F100" s="16"/>
      <c r="G100" s="231" t="s">
        <v>73</v>
      </c>
      <c r="H100" s="229"/>
      <c r="I100" s="229"/>
      <c r="J100" s="229"/>
      <c r="K100" s="230"/>
      <c r="L100"/>
    </row>
    <row r="101" spans="1:18" s="2" customFormat="1" ht="15" customHeight="1" x14ac:dyDescent="0.3">
      <c r="A101" s="142"/>
      <c r="B101" s="143"/>
      <c r="C101" s="143"/>
      <c r="D101" s="143"/>
      <c r="E101" s="143"/>
      <c r="F101" s="15"/>
      <c r="G101" s="374" t="s">
        <v>155</v>
      </c>
      <c r="H101" s="372"/>
      <c r="I101" s="372"/>
      <c r="J101" s="372"/>
      <c r="K101" s="373"/>
      <c r="L101"/>
      <c r="M101" s="52"/>
      <c r="N101" s="52"/>
      <c r="O101" s="52"/>
      <c r="P101" s="52"/>
      <c r="Q101" s="52"/>
    </row>
    <row r="102" spans="1:18" s="2" customFormat="1" ht="15" customHeight="1" x14ac:dyDescent="0.3">
      <c r="A102" s="142"/>
      <c r="B102" s="143"/>
      <c r="C102" s="143"/>
      <c r="D102" s="143"/>
      <c r="E102" s="143"/>
      <c r="F102" s="50"/>
      <c r="G102" s="374"/>
      <c r="H102" s="372"/>
      <c r="I102" s="372"/>
      <c r="J102" s="372"/>
      <c r="K102" s="373"/>
      <c r="L102"/>
      <c r="M102" s="52"/>
      <c r="N102" s="52"/>
      <c r="O102" s="52"/>
      <c r="P102" s="52"/>
      <c r="Q102" s="52"/>
    </row>
    <row r="103" spans="1:18" x14ac:dyDescent="0.3">
      <c r="A103" s="142"/>
      <c r="B103" s="143"/>
      <c r="C103" s="143"/>
      <c r="D103" s="143"/>
      <c r="E103" s="143"/>
      <c r="F103" s="51"/>
      <c r="G103" s="375"/>
      <c r="H103" s="237"/>
      <c r="I103" s="237"/>
      <c r="J103" s="237"/>
      <c r="K103" s="238"/>
    </row>
    <row r="104" spans="1:18" s="1" customFormat="1" ht="15" customHeight="1" x14ac:dyDescent="0.3">
      <c r="A104" s="142"/>
      <c r="B104" s="143"/>
      <c r="C104" s="143"/>
      <c r="D104" s="143"/>
      <c r="E104" s="143"/>
      <c r="F104" s="13"/>
      <c r="G104" s="239" t="s">
        <v>74</v>
      </c>
      <c r="H104" s="240"/>
      <c r="I104" s="240"/>
      <c r="J104" s="240"/>
      <c r="K104" s="241"/>
      <c r="L104"/>
    </row>
    <row r="105" spans="1:18" s="1" customFormat="1" ht="15" customHeight="1" x14ac:dyDescent="0.3">
      <c r="A105" s="355"/>
      <c r="B105" s="356"/>
      <c r="C105" s="356"/>
      <c r="D105" s="356"/>
      <c r="E105" s="356"/>
      <c r="F105" s="13"/>
      <c r="G105" s="142" t="s">
        <v>113</v>
      </c>
      <c r="H105" s="151"/>
      <c r="I105" s="151"/>
      <c r="J105" s="151"/>
      <c r="K105" s="152"/>
      <c r="L105"/>
      <c r="Q105" s="29"/>
      <c r="R105" s="29"/>
    </row>
    <row r="106" spans="1:18" s="1" customFormat="1" ht="15" customHeight="1" x14ac:dyDescent="0.3">
      <c r="A106" s="180" t="s">
        <v>121</v>
      </c>
      <c r="B106" s="181"/>
      <c r="C106" s="181"/>
      <c r="D106" s="181"/>
      <c r="E106" s="182"/>
      <c r="F106" s="19"/>
      <c r="G106" s="153"/>
      <c r="H106" s="151"/>
      <c r="I106" s="151"/>
      <c r="J106" s="151"/>
      <c r="K106" s="152"/>
      <c r="L106"/>
    </row>
    <row r="107" spans="1:18" ht="15" customHeight="1" x14ac:dyDescent="0.3">
      <c r="A107" s="142" t="s">
        <v>151</v>
      </c>
      <c r="B107" s="143"/>
      <c r="C107" s="143"/>
      <c r="D107" s="143"/>
      <c r="E107" s="144"/>
      <c r="F107" s="12"/>
      <c r="G107" s="153"/>
      <c r="H107" s="151"/>
      <c r="I107" s="151"/>
      <c r="J107" s="151"/>
      <c r="K107" s="152"/>
    </row>
    <row r="108" spans="1:18" ht="15" customHeight="1" x14ac:dyDescent="0.3">
      <c r="A108" s="142"/>
      <c r="B108" s="143"/>
      <c r="C108" s="143"/>
      <c r="D108" s="143"/>
      <c r="E108" s="144"/>
      <c r="F108" s="17"/>
      <c r="G108" s="153"/>
      <c r="H108" s="151"/>
      <c r="I108" s="151"/>
      <c r="J108" s="151"/>
      <c r="K108" s="152"/>
    </row>
    <row r="109" spans="1:18" s="2" customFormat="1" ht="15" customHeight="1" x14ac:dyDescent="0.3">
      <c r="A109" s="142"/>
      <c r="B109" s="143"/>
      <c r="C109" s="143"/>
      <c r="D109" s="143"/>
      <c r="E109" s="144"/>
      <c r="F109" s="382" t="s">
        <v>75</v>
      </c>
      <c r="G109" s="382"/>
      <c r="H109" s="382"/>
      <c r="I109" s="382"/>
      <c r="J109" s="382"/>
      <c r="K109" s="383"/>
      <c r="L109"/>
    </row>
    <row r="110" spans="1:18" s="2" customFormat="1" ht="15" customHeight="1" x14ac:dyDescent="0.3">
      <c r="A110" s="153"/>
      <c r="B110" s="151"/>
      <c r="C110" s="151"/>
      <c r="D110" s="151"/>
      <c r="E110" s="152"/>
      <c r="G110" s="143" t="s">
        <v>156</v>
      </c>
      <c r="H110" s="143"/>
      <c r="I110" s="143"/>
      <c r="J110" s="143"/>
      <c r="K110" s="144"/>
      <c r="L110"/>
    </row>
    <row r="111" spans="1:18" ht="15" customHeight="1" x14ac:dyDescent="0.3">
      <c r="A111" s="239" t="s">
        <v>108</v>
      </c>
      <c r="B111" s="240"/>
      <c r="C111" s="240"/>
      <c r="D111" s="240"/>
      <c r="E111" s="241"/>
      <c r="F111" s="17"/>
      <c r="G111" s="143"/>
      <c r="H111" s="143"/>
      <c r="I111" s="143"/>
      <c r="J111" s="143"/>
      <c r="K111" s="144"/>
      <c r="Q111" s="2"/>
    </row>
    <row r="112" spans="1:18" s="2" customFormat="1" ht="15" customHeight="1" x14ac:dyDescent="0.3">
      <c r="A112" s="142" t="s">
        <v>152</v>
      </c>
      <c r="B112" s="143"/>
      <c r="C112" s="143"/>
      <c r="D112" s="143"/>
      <c r="E112" s="144"/>
      <c r="F112" s="17"/>
      <c r="G112" s="143"/>
      <c r="H112" s="143"/>
      <c r="I112" s="143"/>
      <c r="J112" s="143"/>
      <c r="K112" s="144"/>
      <c r="L112"/>
    </row>
    <row r="113" spans="1:12" s="2" customFormat="1" ht="15" customHeight="1" x14ac:dyDescent="0.3">
      <c r="A113" s="142"/>
      <c r="B113" s="143"/>
      <c r="C113" s="143"/>
      <c r="D113" s="143"/>
      <c r="E113" s="144"/>
      <c r="F113" s="17"/>
      <c r="G113" s="243"/>
      <c r="H113" s="243"/>
      <c r="I113" s="243"/>
      <c r="J113" s="243"/>
      <c r="K113" s="244"/>
      <c r="L113"/>
    </row>
    <row r="114" spans="1:12" s="2" customFormat="1" ht="15" customHeight="1" x14ac:dyDescent="0.3">
      <c r="A114" s="142"/>
      <c r="B114" s="143"/>
      <c r="C114" s="143"/>
      <c r="D114" s="143"/>
      <c r="E114" s="144"/>
      <c r="F114" s="109"/>
      <c r="G114" s="364" t="s">
        <v>123</v>
      </c>
      <c r="H114" s="365"/>
      <c r="I114" s="365"/>
      <c r="J114" s="365"/>
      <c r="K114" s="366"/>
      <c r="L114"/>
    </row>
    <row r="115" spans="1:12" s="2" customFormat="1" ht="15" customHeight="1" x14ac:dyDescent="0.3">
      <c r="A115" s="142"/>
      <c r="B115" s="143"/>
      <c r="C115" s="143"/>
      <c r="D115" s="143"/>
      <c r="E115" s="144"/>
      <c r="F115" s="109"/>
      <c r="G115" s="143" t="s">
        <v>157</v>
      </c>
      <c r="H115" s="143"/>
      <c r="I115" s="143"/>
      <c r="J115" s="143"/>
      <c r="K115" s="144"/>
      <c r="L115"/>
    </row>
    <row r="116" spans="1:12" ht="15" customHeight="1" x14ac:dyDescent="0.3">
      <c r="A116" s="145"/>
      <c r="B116" s="146"/>
      <c r="C116" s="146"/>
      <c r="D116" s="146"/>
      <c r="E116" s="147"/>
      <c r="F116" s="109"/>
      <c r="G116" s="143"/>
      <c r="H116" s="143"/>
      <c r="I116" s="143"/>
      <c r="J116" s="143"/>
      <c r="K116" s="144"/>
    </row>
    <row r="117" spans="1:12" s="2" customFormat="1" ht="15" customHeight="1" x14ac:dyDescent="0.3">
      <c r="A117" s="180" t="s">
        <v>122</v>
      </c>
      <c r="B117" s="181"/>
      <c r="C117" s="181"/>
      <c r="D117" s="181"/>
      <c r="E117" s="182"/>
      <c r="F117" s="17"/>
      <c r="G117" s="143"/>
      <c r="H117" s="143"/>
      <c r="I117" s="143"/>
      <c r="J117" s="143"/>
      <c r="K117" s="144"/>
      <c r="L117"/>
    </row>
    <row r="118" spans="1:12" s="2" customFormat="1" ht="15" customHeight="1" x14ac:dyDescent="0.3">
      <c r="A118" s="142" t="s">
        <v>153</v>
      </c>
      <c r="B118" s="143"/>
      <c r="C118" s="143"/>
      <c r="D118" s="143"/>
      <c r="E118" s="144"/>
      <c r="F118" s="17"/>
      <c r="G118" s="143"/>
      <c r="H118" s="143"/>
      <c r="I118" s="143"/>
      <c r="J118" s="143"/>
      <c r="K118" s="144"/>
      <c r="L118"/>
    </row>
    <row r="119" spans="1:12" ht="15" customHeight="1" x14ac:dyDescent="0.3">
      <c r="A119" s="142"/>
      <c r="B119" s="143"/>
      <c r="C119" s="143"/>
      <c r="D119" s="143"/>
      <c r="E119" s="144"/>
      <c r="G119" s="143"/>
      <c r="H119" s="143"/>
      <c r="I119" s="143"/>
      <c r="J119" s="143"/>
      <c r="K119" s="144"/>
    </row>
    <row r="120" spans="1:12" ht="15" customHeight="1" x14ac:dyDescent="0.3">
      <c r="A120" s="142"/>
      <c r="B120" s="143"/>
      <c r="C120" s="143"/>
      <c r="D120" s="143"/>
      <c r="E120" s="144"/>
      <c r="G120" s="149"/>
      <c r="H120" s="149"/>
      <c r="I120" s="149"/>
      <c r="J120" s="149"/>
      <c r="K120" s="150"/>
    </row>
    <row r="121" spans="1:12" ht="15" customHeight="1" x14ac:dyDescent="0.3">
      <c r="A121" s="142"/>
      <c r="B121" s="143"/>
      <c r="C121" s="143"/>
      <c r="D121" s="143"/>
      <c r="E121" s="144"/>
      <c r="F121" s="364" t="s">
        <v>51</v>
      </c>
      <c r="G121" s="365"/>
      <c r="H121" s="365"/>
      <c r="I121" s="365"/>
      <c r="J121" s="365"/>
      <c r="K121" s="366"/>
    </row>
    <row r="122" spans="1:12" ht="15" customHeight="1" x14ac:dyDescent="0.3">
      <c r="A122" s="142"/>
      <c r="B122" s="143"/>
      <c r="C122" s="143"/>
      <c r="D122" s="143"/>
      <c r="E122" s="144"/>
      <c r="G122" s="384" t="s">
        <v>158</v>
      </c>
      <c r="H122" s="385"/>
      <c r="I122" s="385"/>
      <c r="J122" s="385"/>
      <c r="K122" s="386"/>
    </row>
    <row r="123" spans="1:12" ht="15" customHeight="1" x14ac:dyDescent="0.3">
      <c r="A123" s="148"/>
      <c r="B123" s="149"/>
      <c r="C123" s="149"/>
      <c r="D123" s="149"/>
      <c r="E123" s="150"/>
      <c r="G123" s="384"/>
      <c r="H123" s="385"/>
      <c r="I123" s="385"/>
      <c r="J123" s="385"/>
      <c r="K123" s="386"/>
    </row>
    <row r="124" spans="1:12" ht="15" customHeight="1" x14ac:dyDescent="0.3">
      <c r="A124" s="180" t="s">
        <v>109</v>
      </c>
      <c r="B124" s="183"/>
      <c r="C124" s="183"/>
      <c r="D124" s="183"/>
      <c r="E124" s="184"/>
      <c r="G124" s="367"/>
      <c r="H124" s="367"/>
      <c r="I124" s="367"/>
      <c r="J124" s="367"/>
      <c r="K124" s="368"/>
    </row>
    <row r="125" spans="1:12" ht="15" customHeight="1" x14ac:dyDescent="0.3">
      <c r="A125" s="142" t="s">
        <v>110</v>
      </c>
      <c r="B125" s="151"/>
      <c r="C125" s="151"/>
      <c r="D125" s="151"/>
      <c r="E125" s="152"/>
      <c r="F125" s="376" t="s">
        <v>59</v>
      </c>
      <c r="G125" s="377"/>
      <c r="H125" s="377"/>
      <c r="I125" s="377"/>
      <c r="J125" s="377"/>
      <c r="K125" s="378"/>
    </row>
    <row r="126" spans="1:12" ht="15" customHeight="1" x14ac:dyDescent="0.3">
      <c r="A126" s="153"/>
      <c r="B126" s="151"/>
      <c r="C126" s="151"/>
      <c r="D126" s="151"/>
      <c r="E126" s="152"/>
      <c r="F126" s="376"/>
      <c r="G126" s="377"/>
      <c r="H126" s="377"/>
      <c r="I126" s="377"/>
      <c r="J126" s="377"/>
      <c r="K126" s="378"/>
    </row>
    <row r="127" spans="1:12" ht="15" customHeight="1" x14ac:dyDescent="0.3">
      <c r="A127" s="153"/>
      <c r="B127" s="151"/>
      <c r="C127" s="151"/>
      <c r="D127" s="151"/>
      <c r="E127" s="152"/>
      <c r="G127" s="367"/>
      <c r="H127" s="367"/>
      <c r="I127" s="367"/>
      <c r="J127" s="367"/>
      <c r="K127" s="368"/>
    </row>
    <row r="128" spans="1:12" ht="15" customHeight="1" x14ac:dyDescent="0.3">
      <c r="A128" s="379"/>
      <c r="B128" s="380"/>
      <c r="C128" s="380"/>
      <c r="D128" s="380"/>
      <c r="E128" s="381"/>
      <c r="F128" s="17"/>
      <c r="G128" s="149"/>
      <c r="H128" s="149"/>
      <c r="I128" s="149"/>
      <c r="J128" s="149"/>
      <c r="K128" s="150"/>
    </row>
    <row r="129" spans="1:16" ht="15" customHeight="1" x14ac:dyDescent="0.3">
      <c r="A129" s="239" t="s">
        <v>58</v>
      </c>
      <c r="B129" s="356"/>
      <c r="C129" s="356"/>
      <c r="D129" s="356"/>
      <c r="E129" s="357"/>
      <c r="F129" s="17"/>
      <c r="G129" s="149"/>
      <c r="H129" s="149"/>
      <c r="I129" s="149"/>
      <c r="J129" s="149"/>
      <c r="K129" s="150"/>
    </row>
    <row r="130" spans="1:16" ht="15" customHeight="1" x14ac:dyDescent="0.3">
      <c r="A130" s="167" t="s">
        <v>111</v>
      </c>
      <c r="B130" s="168"/>
      <c r="C130" s="168"/>
      <c r="D130" s="168"/>
      <c r="E130" s="169"/>
      <c r="F130" s="17"/>
      <c r="G130" s="149"/>
      <c r="H130" s="149"/>
      <c r="I130" s="149"/>
      <c r="J130" s="149"/>
      <c r="K130" s="150"/>
    </row>
    <row r="131" spans="1:16" ht="15" customHeight="1" x14ac:dyDescent="0.3">
      <c r="A131" s="148"/>
      <c r="B131" s="149"/>
      <c r="C131" s="149"/>
      <c r="D131" s="149"/>
      <c r="E131" s="150"/>
      <c r="F131" s="17"/>
      <c r="G131" s="149"/>
      <c r="H131" s="149"/>
      <c r="I131" s="149"/>
      <c r="J131" s="149"/>
      <c r="K131" s="150"/>
    </row>
    <row r="132" spans="1:16" ht="15" customHeight="1" x14ac:dyDescent="0.3">
      <c r="A132" s="148"/>
      <c r="B132" s="149"/>
      <c r="C132" s="149"/>
      <c r="D132" s="149"/>
      <c r="E132" s="150"/>
      <c r="F132" s="17"/>
      <c r="G132" s="149"/>
      <c r="H132" s="149"/>
      <c r="I132" s="149"/>
      <c r="J132" s="149"/>
      <c r="K132" s="150"/>
    </row>
    <row r="133" spans="1:16" ht="15" customHeight="1" x14ac:dyDescent="0.3">
      <c r="A133" s="170"/>
      <c r="B133" s="171"/>
      <c r="C133" s="171"/>
      <c r="D133" s="171"/>
      <c r="E133" s="172"/>
      <c r="F133" s="37"/>
      <c r="G133" s="171"/>
      <c r="H133" s="171"/>
      <c r="I133" s="171"/>
      <c r="J133" s="171"/>
      <c r="K133" s="172"/>
    </row>
    <row r="134" spans="1:16" s="2" customFormat="1" ht="15" customHeight="1" x14ac:dyDescent="0.3">
      <c r="A134" s="76"/>
      <c r="B134" s="77"/>
      <c r="C134" s="77"/>
      <c r="D134" s="77"/>
      <c r="E134" s="77"/>
      <c r="F134" s="77"/>
      <c r="G134" s="77"/>
      <c r="H134" s="77"/>
      <c r="I134" s="77"/>
      <c r="J134" s="77"/>
      <c r="K134" s="78"/>
      <c r="L134"/>
    </row>
    <row r="135" spans="1:16" s="2" customFormat="1" ht="15" customHeight="1" x14ac:dyDescent="0.3">
      <c r="A135" s="79"/>
      <c r="B135" s="80"/>
      <c r="C135" s="80"/>
      <c r="D135" s="80"/>
      <c r="E135" s="80"/>
      <c r="F135" s="80"/>
      <c r="G135" s="80"/>
      <c r="H135" s="80"/>
      <c r="I135" s="80"/>
      <c r="J135" s="80"/>
      <c r="K135" s="81"/>
      <c r="L135"/>
    </row>
    <row r="136" spans="1:16" s="2" customFormat="1" ht="38.25" customHeight="1" x14ac:dyDescent="0.3">
      <c r="A136" s="82"/>
      <c r="B136" s="83"/>
      <c r="C136" s="83"/>
      <c r="D136" s="83"/>
      <c r="E136" s="83"/>
      <c r="F136" s="83"/>
      <c r="G136" s="83"/>
      <c r="H136" s="83"/>
      <c r="I136" s="83"/>
      <c r="J136" s="83"/>
      <c r="K136" s="84"/>
      <c r="L136"/>
    </row>
    <row r="137" spans="1:16" s="2" customFormat="1" ht="25.2" customHeight="1" x14ac:dyDescent="0.3">
      <c r="A137" s="222" t="s">
        <v>20</v>
      </c>
      <c r="B137" s="199"/>
      <c r="C137" s="199"/>
      <c r="D137" s="199"/>
      <c r="E137" s="199"/>
      <c r="F137" s="199"/>
      <c r="G137" s="199"/>
      <c r="H137" s="199"/>
      <c r="I137" s="199"/>
      <c r="J137" s="199"/>
      <c r="K137" s="200"/>
      <c r="L137"/>
    </row>
    <row r="138" spans="1:16" s="2" customFormat="1" ht="25.2" customHeight="1" x14ac:dyDescent="0.3">
      <c r="A138" s="192" t="s">
        <v>98</v>
      </c>
      <c r="B138" s="193"/>
      <c r="C138" s="193"/>
      <c r="D138" s="194"/>
      <c r="E138" s="31" t="s">
        <v>10</v>
      </c>
      <c r="F138" s="32"/>
      <c r="G138" s="216" t="s">
        <v>11</v>
      </c>
      <c r="H138" s="217"/>
      <c r="I138" s="33" t="s">
        <v>12</v>
      </c>
      <c r="J138" s="216" t="s">
        <v>21</v>
      </c>
      <c r="K138" s="217"/>
      <c r="L138"/>
    </row>
    <row r="139" spans="1:16" s="2" customFormat="1" ht="25.2" customHeight="1" x14ac:dyDescent="0.3">
      <c r="A139" s="195"/>
      <c r="B139" s="196"/>
      <c r="C139" s="196"/>
      <c r="D139" s="197"/>
      <c r="E139" s="47" t="s">
        <v>99</v>
      </c>
      <c r="F139" s="48"/>
      <c r="G139" s="214">
        <v>27500</v>
      </c>
      <c r="H139" s="215"/>
      <c r="I139" s="42">
        <v>0</v>
      </c>
      <c r="J139" s="163">
        <f>SUM(G139*I139)</f>
        <v>0</v>
      </c>
      <c r="K139" s="164"/>
      <c r="L139"/>
    </row>
    <row r="140" spans="1:16" s="2" customFormat="1" ht="36" customHeight="1" x14ac:dyDescent="0.3">
      <c r="A140" s="157" t="s">
        <v>187</v>
      </c>
      <c r="B140" s="158"/>
      <c r="C140" s="158"/>
      <c r="D140" s="158"/>
      <c r="E140" s="158"/>
      <c r="F140" s="158"/>
      <c r="G140" s="158"/>
      <c r="H140" s="158"/>
      <c r="I140" s="158"/>
      <c r="J140" s="158"/>
      <c r="K140" s="159"/>
      <c r="L140"/>
    </row>
    <row r="141" spans="1:16" s="2" customFormat="1" ht="40.200000000000003" customHeight="1" x14ac:dyDescent="0.3">
      <c r="A141" s="198" t="s">
        <v>47</v>
      </c>
      <c r="B141" s="199"/>
      <c r="C141" s="199"/>
      <c r="D141" s="199"/>
      <c r="E141" s="31" t="s">
        <v>10</v>
      </c>
      <c r="F141" s="34"/>
      <c r="G141" s="216" t="s">
        <v>11</v>
      </c>
      <c r="H141" s="217"/>
      <c r="I141" s="33" t="s">
        <v>12</v>
      </c>
      <c r="J141" s="216" t="s">
        <v>21</v>
      </c>
      <c r="K141" s="217"/>
      <c r="L141" s="26"/>
    </row>
    <row r="142" spans="1:16" s="2" customFormat="1" ht="46.95" customHeight="1" x14ac:dyDescent="0.3">
      <c r="A142" s="173" t="s">
        <v>168</v>
      </c>
      <c r="B142" s="161"/>
      <c r="C142" s="161"/>
      <c r="D142" s="162"/>
      <c r="E142" s="105">
        <v>1200003</v>
      </c>
      <c r="F142" s="45"/>
      <c r="G142" s="390">
        <v>499.24</v>
      </c>
      <c r="H142" s="391"/>
      <c r="I142" s="106">
        <v>0</v>
      </c>
      <c r="J142" s="390">
        <f>SUM(G142*I142)</f>
        <v>0</v>
      </c>
      <c r="K142" s="391"/>
      <c r="L142" s="26"/>
    </row>
    <row r="143" spans="1:16" s="2" customFormat="1" ht="25.2" customHeight="1" x14ac:dyDescent="0.3">
      <c r="A143" s="173" t="s">
        <v>169</v>
      </c>
      <c r="B143" s="161"/>
      <c r="C143" s="161"/>
      <c r="D143" s="162"/>
      <c r="E143" s="40">
        <v>13410245</v>
      </c>
      <c r="F143" s="46"/>
      <c r="G143" s="163">
        <v>160.13</v>
      </c>
      <c r="H143" s="164"/>
      <c r="I143" s="42">
        <v>0</v>
      </c>
      <c r="J143" s="163">
        <f>SUM(G143*I143)</f>
        <v>0</v>
      </c>
      <c r="K143" s="164"/>
      <c r="L143" s="26"/>
      <c r="P143" s="27"/>
    </row>
    <row r="144" spans="1:16" s="2" customFormat="1" ht="25.2" customHeight="1" x14ac:dyDescent="0.3">
      <c r="A144" s="173" t="s">
        <v>170</v>
      </c>
      <c r="B144" s="161"/>
      <c r="C144" s="161"/>
      <c r="D144" s="162"/>
      <c r="E144" s="40">
        <v>21200045</v>
      </c>
      <c r="F144" s="126"/>
      <c r="G144" s="163">
        <v>239.68</v>
      </c>
      <c r="H144" s="164"/>
      <c r="I144" s="42">
        <v>0</v>
      </c>
      <c r="J144" s="163">
        <f>SUM(G144*I144)</f>
        <v>0</v>
      </c>
      <c r="K144" s="164"/>
      <c r="L144" s="26"/>
      <c r="P144" s="27"/>
    </row>
    <row r="145" spans="1:13" s="2" customFormat="1" ht="40.200000000000003" customHeight="1" x14ac:dyDescent="0.3">
      <c r="A145" s="198" t="s">
        <v>24</v>
      </c>
      <c r="B145" s="199"/>
      <c r="C145" s="199"/>
      <c r="D145" s="200"/>
      <c r="E145" s="31" t="s">
        <v>10</v>
      </c>
      <c r="F145" s="34"/>
      <c r="G145" s="216" t="s">
        <v>11</v>
      </c>
      <c r="H145" s="217"/>
      <c r="I145" s="33" t="s">
        <v>12</v>
      </c>
      <c r="J145" s="216" t="s">
        <v>21</v>
      </c>
      <c r="K145" s="217"/>
      <c r="L145"/>
    </row>
    <row r="146" spans="1:13" s="2" customFormat="1" ht="62.4" customHeight="1" x14ac:dyDescent="0.3">
      <c r="A146" s="191" t="s">
        <v>188</v>
      </c>
      <c r="B146" s="161"/>
      <c r="C146" s="161"/>
      <c r="D146" s="162"/>
      <c r="E146" s="139" t="s">
        <v>192</v>
      </c>
      <c r="F146" s="39"/>
      <c r="G146" s="163">
        <v>3775</v>
      </c>
      <c r="H146" s="164"/>
      <c r="I146" s="42">
        <v>0</v>
      </c>
      <c r="J146" s="163">
        <f t="shared" ref="J146:J155" si="0">SUM(G146*I146)</f>
        <v>0</v>
      </c>
      <c r="K146" s="164"/>
      <c r="L146"/>
    </row>
    <row r="147" spans="1:13" s="2" customFormat="1" ht="62.4" customHeight="1" x14ac:dyDescent="0.3">
      <c r="A147" s="154" t="s">
        <v>189</v>
      </c>
      <c r="B147" s="155"/>
      <c r="C147" s="155"/>
      <c r="D147" s="156"/>
      <c r="E147" s="42" t="s">
        <v>193</v>
      </c>
      <c r="F147" s="41"/>
      <c r="G147" s="163">
        <v>3775</v>
      </c>
      <c r="H147" s="164"/>
      <c r="I147" s="42">
        <v>0</v>
      </c>
      <c r="J147" s="163">
        <f t="shared" si="0"/>
        <v>0</v>
      </c>
      <c r="K147" s="164"/>
      <c r="L147" s="26"/>
    </row>
    <row r="148" spans="1:13" s="2" customFormat="1" ht="57" customHeight="1" x14ac:dyDescent="0.3">
      <c r="A148" s="154" t="s">
        <v>194</v>
      </c>
      <c r="B148" s="388"/>
      <c r="C148" s="388"/>
      <c r="D148" s="389"/>
      <c r="E148" s="140" t="s">
        <v>190</v>
      </c>
      <c r="F148" s="41"/>
      <c r="G148" s="163">
        <v>3523</v>
      </c>
      <c r="H148" s="164"/>
      <c r="I148" s="42">
        <v>0</v>
      </c>
      <c r="J148" s="163">
        <f t="shared" ref="J148" si="1">SUM(G148*I148)</f>
        <v>0</v>
      </c>
      <c r="K148" s="164"/>
      <c r="L148" s="26"/>
    </row>
    <row r="149" spans="1:13" s="2" customFormat="1" ht="25.2" customHeight="1" x14ac:dyDescent="0.3">
      <c r="A149" s="387" t="s">
        <v>171</v>
      </c>
      <c r="B149" s="155"/>
      <c r="C149" s="155"/>
      <c r="D149" s="156"/>
      <c r="E149" s="40">
        <v>231548</v>
      </c>
      <c r="F149" s="41"/>
      <c r="G149" s="163">
        <f>IFERROR(VLOOKUP(E149,'Price List'!$B$4:$H$87,7,FALSE),0)</f>
        <v>1612</v>
      </c>
      <c r="H149" s="164"/>
      <c r="I149" s="42">
        <v>0</v>
      </c>
      <c r="J149" s="163">
        <f t="shared" ref="J149" si="2">SUM(G149*I149)</f>
        <v>0</v>
      </c>
      <c r="K149" s="164"/>
      <c r="L149" s="26"/>
    </row>
    <row r="150" spans="1:13" s="2" customFormat="1" ht="25.2" customHeight="1" x14ac:dyDescent="0.3">
      <c r="A150" s="154" t="s">
        <v>172</v>
      </c>
      <c r="B150" s="388"/>
      <c r="C150" s="388"/>
      <c r="D150" s="389"/>
      <c r="E150" s="40">
        <v>231549</v>
      </c>
      <c r="F150" s="41"/>
      <c r="G150" s="163">
        <f>IFERROR(VLOOKUP(E150,'Price List'!$B$4:$H$87,7,FALSE),0)</f>
        <v>2620</v>
      </c>
      <c r="H150" s="164"/>
      <c r="I150" s="42">
        <v>0</v>
      </c>
      <c r="J150" s="163">
        <f t="shared" ref="J150" si="3">SUM(G150*I150)</f>
        <v>0</v>
      </c>
      <c r="K150" s="164"/>
      <c r="L150" s="26"/>
    </row>
    <row r="151" spans="1:13" s="2" customFormat="1" ht="25.2" customHeight="1" x14ac:dyDescent="0.3">
      <c r="A151" s="174" t="s">
        <v>173</v>
      </c>
      <c r="B151" s="175"/>
      <c r="C151" s="175"/>
      <c r="D151" s="176"/>
      <c r="E151" s="40" t="s">
        <v>128</v>
      </c>
      <c r="F151" s="43"/>
      <c r="G151" s="163">
        <f>IFERROR(VLOOKUP(E151,'Price List'!$B$4:$H$87,7,FALSE),0)</f>
        <v>365</v>
      </c>
      <c r="H151" s="164"/>
      <c r="I151" s="42">
        <v>0</v>
      </c>
      <c r="J151" s="163">
        <f>SUM(G151*I151)</f>
        <v>0</v>
      </c>
      <c r="K151" s="164"/>
      <c r="L151" s="26"/>
    </row>
    <row r="152" spans="1:13" s="2" customFormat="1" ht="45" customHeight="1" x14ac:dyDescent="0.3">
      <c r="A152" s="173" t="s">
        <v>174</v>
      </c>
      <c r="B152" s="161"/>
      <c r="C152" s="161"/>
      <c r="D152" s="162"/>
      <c r="E152" s="40" t="s">
        <v>129</v>
      </c>
      <c r="F152" s="43"/>
      <c r="G152" s="163">
        <f>IFERROR(VLOOKUP(E152,'Price List'!$B$4:$H$87,7,FALSE),0)</f>
        <v>395</v>
      </c>
      <c r="H152" s="164"/>
      <c r="I152" s="42">
        <v>0</v>
      </c>
      <c r="J152" s="163">
        <f t="shared" si="0"/>
        <v>0</v>
      </c>
      <c r="K152" s="164"/>
      <c r="L152" s="26"/>
      <c r="M152" s="28"/>
    </row>
    <row r="153" spans="1:13" s="2" customFormat="1" ht="30.6" customHeight="1" x14ac:dyDescent="0.3">
      <c r="A153" s="173" t="s">
        <v>175</v>
      </c>
      <c r="B153" s="161"/>
      <c r="C153" s="161"/>
      <c r="D153" s="162"/>
      <c r="E153" s="40" t="s">
        <v>130</v>
      </c>
      <c r="F153" s="43"/>
      <c r="G153" s="163">
        <f>IFERROR(VLOOKUP(E153,'Price List'!$B$4:$H$87,7,FALSE),0)</f>
        <v>255</v>
      </c>
      <c r="H153" s="164"/>
      <c r="I153" s="42">
        <v>0</v>
      </c>
      <c r="J153" s="163">
        <f t="shared" ref="J153" si="4">SUM(G153*I153)</f>
        <v>0</v>
      </c>
      <c r="K153" s="164"/>
      <c r="L153" s="26"/>
      <c r="M153" s="28"/>
    </row>
    <row r="154" spans="1:13" s="2" customFormat="1" ht="25.2" customHeight="1" x14ac:dyDescent="0.3">
      <c r="A154" s="173" t="s">
        <v>176</v>
      </c>
      <c r="B154" s="161"/>
      <c r="C154" s="161"/>
      <c r="D154" s="162"/>
      <c r="E154" s="40" t="s">
        <v>124</v>
      </c>
      <c r="F154" s="43"/>
      <c r="G154" s="163">
        <f>IFERROR(VLOOKUP(E154,'Price List'!$B$4:$H$87,7,FALSE),0)</f>
        <v>1152</v>
      </c>
      <c r="H154" s="164"/>
      <c r="I154" s="42">
        <v>0</v>
      </c>
      <c r="J154" s="163">
        <f t="shared" ref="J154" si="5">SUM(G154*I154)</f>
        <v>0</v>
      </c>
      <c r="K154" s="164"/>
      <c r="L154" s="26"/>
      <c r="M154" s="28"/>
    </row>
    <row r="155" spans="1:13" s="2" customFormat="1" ht="25.2" customHeight="1" x14ac:dyDescent="0.3">
      <c r="A155" s="173" t="s">
        <v>177</v>
      </c>
      <c r="B155" s="161"/>
      <c r="C155" s="161"/>
      <c r="D155" s="162"/>
      <c r="E155" s="110" t="s">
        <v>45</v>
      </c>
      <c r="F155" s="43"/>
      <c r="G155" s="163">
        <f>IFERROR(VLOOKUP(E155,'Price List'!$B$4:$H$87,7,FALSE),0)</f>
        <v>1302</v>
      </c>
      <c r="H155" s="164"/>
      <c r="I155" s="42">
        <v>0</v>
      </c>
      <c r="J155" s="163">
        <f t="shared" si="0"/>
        <v>0</v>
      </c>
      <c r="K155" s="164"/>
      <c r="L155" s="26"/>
      <c r="M155" s="28"/>
    </row>
    <row r="156" spans="1:13" s="2" customFormat="1" ht="25.2" customHeight="1" x14ac:dyDescent="0.3">
      <c r="A156" s="173" t="s">
        <v>178</v>
      </c>
      <c r="B156" s="161"/>
      <c r="C156" s="161"/>
      <c r="D156" s="162"/>
      <c r="E156" s="110" t="s">
        <v>132</v>
      </c>
      <c r="F156" s="43"/>
      <c r="G156" s="163">
        <f>IFERROR(VLOOKUP(E156,'Price List'!$B$4:$H$87,7,FALSE),0)</f>
        <v>3536</v>
      </c>
      <c r="H156" s="164"/>
      <c r="I156" s="42">
        <v>0</v>
      </c>
      <c r="J156" s="163">
        <f t="shared" ref="J156" si="6">SUM(G156*I156)</f>
        <v>0</v>
      </c>
      <c r="K156" s="164"/>
      <c r="L156" s="26"/>
      <c r="M156" s="28"/>
    </row>
    <row r="157" spans="1:13" s="2" customFormat="1" ht="25.2" customHeight="1" x14ac:dyDescent="0.3">
      <c r="A157" s="173" t="s">
        <v>179</v>
      </c>
      <c r="B157" s="161"/>
      <c r="C157" s="161"/>
      <c r="D157" s="162"/>
      <c r="E157" s="110" t="s">
        <v>133</v>
      </c>
      <c r="F157" s="43"/>
      <c r="G157" s="163">
        <f>IFERROR(VLOOKUP(E157,'Price List'!$B$4:$H$87,7,FALSE),0)</f>
        <v>4373</v>
      </c>
      <c r="H157" s="164"/>
      <c r="I157" s="42">
        <v>0</v>
      </c>
      <c r="J157" s="163">
        <f t="shared" ref="J157" si="7">SUM(G157*I157)</f>
        <v>0</v>
      </c>
      <c r="K157" s="164"/>
      <c r="L157" s="26"/>
      <c r="M157" s="28"/>
    </row>
    <row r="158" spans="1:13" s="2" customFormat="1" ht="25.2" customHeight="1" x14ac:dyDescent="0.3">
      <c r="A158" s="160" t="s">
        <v>180</v>
      </c>
      <c r="B158" s="161"/>
      <c r="C158" s="161"/>
      <c r="D158" s="162"/>
      <c r="E158" s="40" t="s">
        <v>135</v>
      </c>
      <c r="F158" s="44"/>
      <c r="G158" s="163">
        <f>IFERROR(VLOOKUP(E158,'Price List'!$B$4:$H$87,7,FALSE),0)</f>
        <v>5449</v>
      </c>
      <c r="H158" s="164"/>
      <c r="I158" s="42">
        <v>0</v>
      </c>
      <c r="J158" s="163">
        <f>SUM(G158*I158)</f>
        <v>0</v>
      </c>
      <c r="K158" s="164"/>
      <c r="L158" s="26"/>
    </row>
    <row r="159" spans="1:13" s="2" customFormat="1" ht="30.6" customHeight="1" x14ac:dyDescent="0.3">
      <c r="A159" s="160" t="s">
        <v>181</v>
      </c>
      <c r="B159" s="161"/>
      <c r="C159" s="161"/>
      <c r="D159" s="162"/>
      <c r="E159" s="165" t="s">
        <v>136</v>
      </c>
      <c r="F159" s="166"/>
      <c r="G159" s="163">
        <f>IFERROR(VLOOKUP(E159,'Price List'!$B$4:$H$87,7,FALSE),0)</f>
        <v>6524</v>
      </c>
      <c r="H159" s="164"/>
      <c r="I159" s="120">
        <v>0</v>
      </c>
      <c r="J159" s="163">
        <f>SUM(G159*I159)</f>
        <v>0</v>
      </c>
      <c r="K159" s="164"/>
      <c r="L159"/>
    </row>
    <row r="160" spans="1:13" s="2" customFormat="1" ht="30.6" customHeight="1" x14ac:dyDescent="0.3">
      <c r="A160" s="160" t="s">
        <v>182</v>
      </c>
      <c r="B160" s="235"/>
      <c r="C160" s="235"/>
      <c r="D160" s="236"/>
      <c r="E160" s="40" t="s">
        <v>131</v>
      </c>
      <c r="F160" s="111"/>
      <c r="G160" s="163">
        <f>IFERROR(VLOOKUP(E160,'Price List'!$B$4:$H$87,7,FALSE),0)</f>
        <v>632</v>
      </c>
      <c r="H160" s="164"/>
      <c r="I160" s="120">
        <v>0</v>
      </c>
      <c r="J160" s="163">
        <f>SUM(G160*I160)</f>
        <v>0</v>
      </c>
      <c r="K160" s="164"/>
      <c r="L160"/>
    </row>
    <row r="161" spans="1:12" s="2" customFormat="1" ht="25.2" customHeight="1" x14ac:dyDescent="0.3">
      <c r="A161" s="160" t="s">
        <v>183</v>
      </c>
      <c r="B161" s="235"/>
      <c r="C161" s="235"/>
      <c r="D161" s="236"/>
      <c r="E161" s="40">
        <v>226028</v>
      </c>
      <c r="F161" s="111"/>
      <c r="G161" s="163">
        <f>IFERROR(VLOOKUP(E161,'Price List'!$B$4:$H$87,7,FALSE),0)</f>
        <v>195</v>
      </c>
      <c r="H161" s="164"/>
      <c r="I161" s="120">
        <v>0</v>
      </c>
      <c r="J161" s="163">
        <f>SUM(G161*I161)</f>
        <v>0</v>
      </c>
      <c r="K161" s="164"/>
      <c r="L161"/>
    </row>
    <row r="162" spans="1:12" s="2" customFormat="1" ht="25.2" customHeight="1" x14ac:dyDescent="0.3">
      <c r="A162" s="160" t="s">
        <v>184</v>
      </c>
      <c r="B162" s="235"/>
      <c r="C162" s="235"/>
      <c r="D162" s="236"/>
      <c r="E162" s="40">
        <v>299998</v>
      </c>
      <c r="F162" s="111"/>
      <c r="G162" s="163">
        <f>IFERROR(VLOOKUP(E162,'Price List'!$B$4:$H$87,7,FALSE),0)</f>
        <v>92</v>
      </c>
      <c r="H162" s="164"/>
      <c r="I162" s="120">
        <v>0</v>
      </c>
      <c r="J162" s="163">
        <f>SUM(G162*I162)</f>
        <v>0</v>
      </c>
      <c r="K162" s="164"/>
      <c r="L162"/>
    </row>
    <row r="163" spans="1:12" s="2" customFormat="1" ht="100.8" customHeight="1" x14ac:dyDescent="0.3">
      <c r="A163" s="218" t="s">
        <v>185</v>
      </c>
      <c r="B163" s="219"/>
      <c r="C163" s="219"/>
      <c r="D163" s="219"/>
      <c r="E163" s="108" t="s">
        <v>32</v>
      </c>
      <c r="F163" s="104"/>
      <c r="G163" s="163">
        <v>3500</v>
      </c>
      <c r="H163" s="164"/>
      <c r="I163" s="120">
        <v>0</v>
      </c>
      <c r="J163" s="163">
        <f t="shared" ref="J163" si="8">SUM(G163*I163)</f>
        <v>0</v>
      </c>
      <c r="K163" s="164"/>
      <c r="L163" s="26"/>
    </row>
    <row r="164" spans="1:12" s="2" customFormat="1" ht="52.2" customHeight="1" x14ac:dyDescent="0.3">
      <c r="A164" s="333" t="s">
        <v>186</v>
      </c>
      <c r="B164" s="334"/>
      <c r="C164" s="334"/>
      <c r="D164" s="335"/>
      <c r="E164" s="108" t="s">
        <v>76</v>
      </c>
      <c r="F164" s="104"/>
      <c r="G164" s="163">
        <v>600</v>
      </c>
      <c r="H164" s="164"/>
      <c r="I164" s="120">
        <v>0</v>
      </c>
      <c r="J164" s="163">
        <f t="shared" ref="J164" si="9">SUM(G164*I164)</f>
        <v>0</v>
      </c>
      <c r="K164" s="164"/>
      <c r="L164" s="26"/>
    </row>
    <row r="165" spans="1:12" s="2" customFormat="1" ht="40.200000000000003" customHeight="1" x14ac:dyDescent="0.3">
      <c r="A165" s="361" t="s">
        <v>144</v>
      </c>
      <c r="B165" s="362"/>
      <c r="C165" s="362"/>
      <c r="D165" s="363"/>
      <c r="E165" s="108" t="s">
        <v>141</v>
      </c>
      <c r="F165" s="107"/>
      <c r="G165" s="163">
        <v>1960</v>
      </c>
      <c r="H165" s="164"/>
      <c r="I165" s="120">
        <v>0</v>
      </c>
      <c r="J165" s="163">
        <f t="shared" ref="J165" si="10">SUM(G165*I165)</f>
        <v>0</v>
      </c>
      <c r="K165" s="164"/>
      <c r="L165" s="26"/>
    </row>
    <row r="166" spans="1:12" s="2" customFormat="1" ht="15" customHeight="1" x14ac:dyDescent="0.3">
      <c r="A166" s="333"/>
      <c r="B166" s="334"/>
      <c r="C166" s="334"/>
      <c r="D166" s="334"/>
      <c r="E166" s="334"/>
      <c r="F166" s="334"/>
      <c r="G166" s="334"/>
      <c r="H166" s="334"/>
      <c r="I166" s="334"/>
      <c r="J166" s="334"/>
      <c r="K166" s="335"/>
      <c r="L166" s="26"/>
    </row>
    <row r="167" spans="1:12" s="4" customFormat="1" ht="15" customHeight="1" x14ac:dyDescent="0.3">
      <c r="A167" s="310" t="s">
        <v>15</v>
      </c>
      <c r="B167" s="311"/>
      <c r="C167" s="311"/>
      <c r="D167" s="311"/>
      <c r="E167" s="311"/>
      <c r="F167" s="311"/>
      <c r="G167" s="311"/>
      <c r="H167" s="311"/>
      <c r="I167" s="311"/>
      <c r="J167" s="311"/>
      <c r="K167" s="320"/>
      <c r="L167"/>
    </row>
    <row r="168" spans="1:12" s="4" customFormat="1" ht="15" customHeight="1" x14ac:dyDescent="0.3">
      <c r="A168" s="208" t="s">
        <v>8</v>
      </c>
      <c r="B168" s="209"/>
      <c r="C168" s="209"/>
      <c r="D168" s="209"/>
      <c r="E168" s="209"/>
      <c r="F168" s="209"/>
      <c r="G168" s="209"/>
      <c r="H168" s="209"/>
      <c r="I168" s="210"/>
      <c r="J168" s="204">
        <f>SUM(J39:K39)+SUM(J139:K139)+SUM(J142:K144)+SUM(J146:K165)</f>
        <v>0</v>
      </c>
      <c r="K168" s="205"/>
      <c r="L168"/>
    </row>
    <row r="169" spans="1:12" s="2" customFormat="1" ht="15" customHeight="1" x14ac:dyDescent="0.3">
      <c r="A169" s="211"/>
      <c r="B169" s="212"/>
      <c r="C169" s="212"/>
      <c r="D169" s="212"/>
      <c r="E169" s="212"/>
      <c r="F169" s="212"/>
      <c r="G169" s="212"/>
      <c r="H169" s="212"/>
      <c r="I169" s="213"/>
      <c r="J169" s="206"/>
      <c r="K169" s="207"/>
      <c r="L169"/>
    </row>
    <row r="170" spans="1:12" s="2" customFormat="1" ht="15" customHeight="1" x14ac:dyDescent="0.3">
      <c r="A170" s="201" t="s">
        <v>31</v>
      </c>
      <c r="B170" s="202"/>
      <c r="C170" s="202"/>
      <c r="D170" s="202"/>
      <c r="E170" s="202"/>
      <c r="F170" s="202"/>
      <c r="G170" s="202"/>
      <c r="H170" s="202"/>
      <c r="I170" s="202"/>
      <c r="J170" s="202"/>
      <c r="K170" s="203"/>
      <c r="L170"/>
    </row>
    <row r="171" spans="1:12" s="2" customFormat="1" ht="15" customHeight="1" x14ac:dyDescent="0.3">
      <c r="A171" s="38"/>
      <c r="B171" s="38"/>
      <c r="C171" s="38"/>
      <c r="D171" s="38"/>
      <c r="E171" s="38"/>
      <c r="F171" s="38"/>
      <c r="G171" s="38"/>
      <c r="H171" s="38"/>
      <c r="I171" s="38"/>
      <c r="J171" s="38"/>
      <c r="K171" s="38"/>
      <c r="L171"/>
    </row>
    <row r="172" spans="1:12" s="2" customFormat="1" ht="15" customHeight="1" x14ac:dyDescent="0.3">
      <c r="A172" s="85"/>
      <c r="B172" s="86"/>
      <c r="C172" s="86"/>
      <c r="D172" s="86"/>
      <c r="E172" s="86"/>
      <c r="F172" s="86"/>
      <c r="G172" s="86"/>
      <c r="H172" s="86"/>
      <c r="I172" s="86"/>
      <c r="J172" s="86"/>
      <c r="K172" s="87"/>
      <c r="L172"/>
    </row>
    <row r="173" spans="1:12" s="2" customFormat="1" ht="15" customHeight="1" x14ac:dyDescent="0.3">
      <c r="A173" s="88"/>
      <c r="B173" s="89"/>
      <c r="C173" s="89"/>
      <c r="D173" s="89"/>
      <c r="E173" s="89"/>
      <c r="F173" s="89"/>
      <c r="G173" s="89"/>
      <c r="H173" s="89"/>
      <c r="I173" s="89"/>
      <c r="J173" s="89"/>
      <c r="K173" s="90"/>
      <c r="L173"/>
    </row>
    <row r="174" spans="1:12" s="2" customFormat="1" ht="15" customHeight="1" x14ac:dyDescent="0.3">
      <c r="A174" s="88"/>
      <c r="B174" s="89"/>
      <c r="C174" s="89"/>
      <c r="D174" s="89"/>
      <c r="E174" s="89"/>
      <c r="F174" s="89"/>
      <c r="G174" s="89"/>
      <c r="H174" s="89"/>
      <c r="I174" s="89"/>
      <c r="J174" s="89"/>
      <c r="K174" s="90"/>
      <c r="L174"/>
    </row>
    <row r="175" spans="1:12" s="2" customFormat="1" ht="22.95" customHeight="1" x14ac:dyDescent="0.3">
      <c r="A175" s="91"/>
      <c r="B175" s="92"/>
      <c r="C175" s="92"/>
      <c r="D175" s="92"/>
      <c r="E175" s="92"/>
      <c r="F175" s="92"/>
      <c r="G175" s="92"/>
      <c r="H175" s="92"/>
      <c r="I175" s="92"/>
      <c r="J175" s="92"/>
      <c r="K175" s="93"/>
      <c r="L175"/>
    </row>
    <row r="176" spans="1:12" s="2" customFormat="1" ht="15" customHeight="1" x14ac:dyDescent="0.3">
      <c r="A176" s="352"/>
      <c r="B176" s="353"/>
      <c r="C176" s="353"/>
      <c r="D176" s="353"/>
      <c r="E176" s="353"/>
      <c r="F176" s="353"/>
      <c r="G176" s="353"/>
      <c r="H176" s="353"/>
      <c r="I176" s="353"/>
      <c r="J176" s="353"/>
      <c r="K176" s="354"/>
      <c r="L176"/>
    </row>
    <row r="177" spans="1:12" s="2" customFormat="1" ht="15" customHeight="1" x14ac:dyDescent="0.3">
      <c r="A177" s="355"/>
      <c r="B177" s="356"/>
      <c r="C177" s="356"/>
      <c r="D177" s="356"/>
      <c r="E177" s="356"/>
      <c r="F177" s="356"/>
      <c r="G177" s="356"/>
      <c r="H177" s="356"/>
      <c r="I177" s="356"/>
      <c r="J177" s="356"/>
      <c r="K177" s="357"/>
      <c r="L177"/>
    </row>
    <row r="178" spans="1:12" s="2" customFormat="1" ht="15" customHeight="1" x14ac:dyDescent="0.3">
      <c r="A178" s="355"/>
      <c r="B178" s="356"/>
      <c r="C178" s="356"/>
      <c r="D178" s="356"/>
      <c r="E178" s="356"/>
      <c r="F178" s="356"/>
      <c r="G178" s="356"/>
      <c r="H178" s="356"/>
      <c r="I178" s="356"/>
      <c r="J178" s="356"/>
      <c r="K178" s="357"/>
      <c r="L178"/>
    </row>
    <row r="179" spans="1:12" s="2" customFormat="1" ht="15" customHeight="1" x14ac:dyDescent="0.3">
      <c r="A179" s="355"/>
      <c r="B179" s="356"/>
      <c r="C179" s="356"/>
      <c r="D179" s="356"/>
      <c r="E179" s="356"/>
      <c r="F179" s="356"/>
      <c r="G179" s="356"/>
      <c r="H179" s="356"/>
      <c r="I179" s="356"/>
      <c r="J179" s="356"/>
      <c r="K179" s="357"/>
      <c r="L179"/>
    </row>
    <row r="180" spans="1:12" s="1" customFormat="1" ht="15" customHeight="1" x14ac:dyDescent="0.3">
      <c r="A180" s="355"/>
      <c r="B180" s="356"/>
      <c r="C180" s="356"/>
      <c r="D180" s="356"/>
      <c r="E180" s="356"/>
      <c r="F180" s="356"/>
      <c r="G180" s="356"/>
      <c r="H180" s="356"/>
      <c r="I180" s="356"/>
      <c r="J180" s="356"/>
      <c r="K180" s="357"/>
      <c r="L180"/>
    </row>
    <row r="181" spans="1:12" s="1" customFormat="1" ht="15" customHeight="1" x14ac:dyDescent="0.3">
      <c r="A181" s="355"/>
      <c r="B181" s="356"/>
      <c r="C181" s="356"/>
      <c r="D181" s="356"/>
      <c r="E181" s="356"/>
      <c r="F181" s="356"/>
      <c r="G181" s="356"/>
      <c r="H181" s="356"/>
      <c r="I181" s="356"/>
      <c r="J181" s="356"/>
      <c r="K181" s="357"/>
      <c r="L181"/>
    </row>
    <row r="182" spans="1:12" ht="15" customHeight="1" x14ac:dyDescent="0.3">
      <c r="A182" s="355"/>
      <c r="B182" s="356"/>
      <c r="C182" s="356"/>
      <c r="D182" s="356"/>
      <c r="E182" s="356"/>
      <c r="F182" s="356"/>
      <c r="G182" s="356"/>
      <c r="H182" s="356"/>
      <c r="I182" s="356"/>
      <c r="J182" s="356"/>
      <c r="K182" s="357"/>
    </row>
    <row r="183" spans="1:12" ht="15" customHeight="1" x14ac:dyDescent="0.3">
      <c r="A183" s="355"/>
      <c r="B183" s="356"/>
      <c r="C183" s="356"/>
      <c r="D183" s="356"/>
      <c r="E183" s="356"/>
      <c r="F183" s="356"/>
      <c r="G183" s="356"/>
      <c r="H183" s="356"/>
      <c r="I183" s="356"/>
      <c r="J183" s="356"/>
      <c r="K183" s="357"/>
    </row>
    <row r="184" spans="1:12" ht="15" customHeight="1" x14ac:dyDescent="0.3">
      <c r="A184" s="355"/>
      <c r="B184" s="356"/>
      <c r="C184" s="356"/>
      <c r="D184" s="356"/>
      <c r="E184" s="356"/>
      <c r="F184" s="356"/>
      <c r="G184" s="356"/>
      <c r="H184" s="356"/>
      <c r="I184" s="356"/>
      <c r="J184" s="356"/>
      <c r="K184" s="357"/>
    </row>
    <row r="185" spans="1:12" ht="15" customHeight="1" x14ac:dyDescent="0.3">
      <c r="A185" s="355"/>
      <c r="B185" s="356"/>
      <c r="C185" s="356"/>
      <c r="D185" s="356"/>
      <c r="E185" s="356"/>
      <c r="F185" s="356"/>
      <c r="G185" s="356"/>
      <c r="H185" s="356"/>
      <c r="I185" s="356"/>
      <c r="J185" s="356"/>
      <c r="K185" s="357"/>
    </row>
    <row r="186" spans="1:12" ht="15" customHeight="1" x14ac:dyDescent="0.3">
      <c r="A186" s="355"/>
      <c r="B186" s="356"/>
      <c r="C186" s="356"/>
      <c r="D186" s="356"/>
      <c r="E186" s="356"/>
      <c r="F186" s="356"/>
      <c r="G186" s="356"/>
      <c r="H186" s="356"/>
      <c r="I186" s="356"/>
      <c r="J186" s="356"/>
      <c r="K186" s="357"/>
    </row>
    <row r="187" spans="1:12" ht="15" customHeight="1" x14ac:dyDescent="0.3">
      <c r="A187" s="355"/>
      <c r="B187" s="356"/>
      <c r="C187" s="356"/>
      <c r="D187" s="356"/>
      <c r="E187" s="356"/>
      <c r="F187" s="356"/>
      <c r="G187" s="356"/>
      <c r="H187" s="356"/>
      <c r="I187" s="356"/>
      <c r="J187" s="356"/>
      <c r="K187" s="357"/>
    </row>
    <row r="188" spans="1:12" ht="15" customHeight="1" x14ac:dyDescent="0.3">
      <c r="A188" s="355"/>
      <c r="B188" s="356"/>
      <c r="C188" s="356"/>
      <c r="D188" s="356"/>
      <c r="E188" s="356"/>
      <c r="F188" s="356"/>
      <c r="G188" s="356"/>
      <c r="H188" s="356"/>
      <c r="I188" s="356"/>
      <c r="J188" s="356"/>
      <c r="K188" s="357"/>
    </row>
    <row r="189" spans="1:12" ht="15" customHeight="1" x14ac:dyDescent="0.3">
      <c r="A189" s="355"/>
      <c r="B189" s="356"/>
      <c r="C189" s="356"/>
      <c r="D189" s="356"/>
      <c r="E189" s="356"/>
      <c r="F189" s="356"/>
      <c r="G189" s="356"/>
      <c r="H189" s="356"/>
      <c r="I189" s="356"/>
      <c r="J189" s="356"/>
      <c r="K189" s="357"/>
    </row>
    <row r="190" spans="1:12" ht="15" customHeight="1" x14ac:dyDescent="0.3">
      <c r="A190" s="355"/>
      <c r="B190" s="356"/>
      <c r="C190" s="356"/>
      <c r="D190" s="356"/>
      <c r="E190" s="356"/>
      <c r="F190" s="356"/>
      <c r="G190" s="356"/>
      <c r="H190" s="356"/>
      <c r="I190" s="356"/>
      <c r="J190" s="356"/>
      <c r="K190" s="357"/>
    </row>
    <row r="191" spans="1:12" ht="15" customHeight="1" x14ac:dyDescent="0.3">
      <c r="A191" s="355"/>
      <c r="B191" s="356"/>
      <c r="C191" s="356"/>
      <c r="D191" s="356"/>
      <c r="E191" s="356"/>
      <c r="F191" s="356"/>
      <c r="G191" s="356"/>
      <c r="H191" s="356"/>
      <c r="I191" s="356"/>
      <c r="J191" s="356"/>
      <c r="K191" s="357"/>
    </row>
    <row r="192" spans="1:12" ht="15" customHeight="1" x14ac:dyDescent="0.3">
      <c r="A192" s="355"/>
      <c r="B192" s="356"/>
      <c r="C192" s="356"/>
      <c r="D192" s="356"/>
      <c r="E192" s="356"/>
      <c r="F192" s="356"/>
      <c r="G192" s="356"/>
      <c r="H192" s="356"/>
      <c r="I192" s="356"/>
      <c r="J192" s="356"/>
      <c r="K192" s="357"/>
    </row>
    <row r="193" spans="1:11" ht="15" customHeight="1" x14ac:dyDescent="0.3">
      <c r="A193" s="355"/>
      <c r="B193" s="356"/>
      <c r="C193" s="356"/>
      <c r="D193" s="356"/>
      <c r="E193" s="356"/>
      <c r="F193" s="356"/>
      <c r="G193" s="356"/>
      <c r="H193" s="356"/>
      <c r="I193" s="356"/>
      <c r="J193" s="356"/>
      <c r="K193" s="357"/>
    </row>
    <row r="194" spans="1:11" ht="15" customHeight="1" x14ac:dyDescent="0.3">
      <c r="A194" s="117"/>
      <c r="B194" s="118"/>
      <c r="C194" s="118"/>
      <c r="D194" s="118"/>
      <c r="E194" s="118"/>
      <c r="F194" s="118"/>
      <c r="G194" s="118"/>
      <c r="H194" s="118"/>
      <c r="I194" s="118"/>
      <c r="J194" s="118"/>
      <c r="K194" s="119"/>
    </row>
    <row r="195" spans="1:11" ht="15" customHeight="1" x14ac:dyDescent="0.3">
      <c r="A195" s="117"/>
      <c r="B195" s="118"/>
      <c r="C195" s="118"/>
      <c r="D195" s="118"/>
      <c r="E195" s="118"/>
      <c r="F195" s="118"/>
      <c r="G195" s="118"/>
      <c r="H195" s="118"/>
      <c r="I195" s="118"/>
      <c r="J195" s="118"/>
      <c r="K195" s="119"/>
    </row>
    <row r="196" spans="1:11" ht="15" customHeight="1" x14ac:dyDescent="0.3">
      <c r="A196" s="117"/>
      <c r="B196" s="118"/>
      <c r="C196" s="118"/>
      <c r="D196" s="118"/>
      <c r="E196" s="118"/>
      <c r="F196" s="118"/>
      <c r="G196" s="118"/>
      <c r="H196" s="118"/>
      <c r="I196" s="118"/>
      <c r="J196" s="118"/>
      <c r="K196" s="119"/>
    </row>
    <row r="197" spans="1:11" ht="15" customHeight="1" x14ac:dyDescent="0.3">
      <c r="A197" s="117"/>
      <c r="B197" s="118"/>
      <c r="C197" s="118"/>
      <c r="D197" s="118"/>
      <c r="E197" s="118"/>
      <c r="F197" s="118"/>
      <c r="G197" s="118"/>
      <c r="H197" s="118"/>
      <c r="I197" s="118"/>
      <c r="J197" s="118"/>
      <c r="K197" s="119"/>
    </row>
    <row r="198" spans="1:11" ht="15" customHeight="1" x14ac:dyDescent="0.3">
      <c r="A198" s="340" t="s">
        <v>145</v>
      </c>
      <c r="B198" s="341"/>
      <c r="C198" s="341"/>
      <c r="D198" s="341"/>
      <c r="E198" s="341"/>
      <c r="F198" s="341"/>
      <c r="G198" s="341"/>
      <c r="H198" s="341"/>
      <c r="I198" s="341"/>
      <c r="J198" s="341"/>
      <c r="K198" s="342"/>
    </row>
    <row r="199" spans="1:11" ht="15" customHeight="1" x14ac:dyDescent="0.3">
      <c r="A199" s="340"/>
      <c r="B199" s="341"/>
      <c r="C199" s="341"/>
      <c r="D199" s="341"/>
      <c r="E199" s="341"/>
      <c r="F199" s="341"/>
      <c r="G199" s="341"/>
      <c r="H199" s="341"/>
      <c r="I199" s="341"/>
      <c r="J199" s="341"/>
      <c r="K199" s="342"/>
    </row>
    <row r="200" spans="1:11" ht="15" customHeight="1" x14ac:dyDescent="0.3">
      <c r="A200" s="124"/>
      <c r="B200" s="125"/>
      <c r="C200" s="358" t="s">
        <v>167</v>
      </c>
      <c r="D200" s="359"/>
      <c r="E200" s="359"/>
      <c r="F200" s="359"/>
      <c r="G200" s="359"/>
      <c r="H200" s="359"/>
      <c r="I200" s="359"/>
      <c r="J200" s="359"/>
      <c r="K200" s="360"/>
    </row>
    <row r="201" spans="1:11" ht="49.2" customHeight="1" x14ac:dyDescent="0.3">
      <c r="A201" s="124"/>
      <c r="B201" s="125"/>
      <c r="C201" s="359"/>
      <c r="D201" s="359"/>
      <c r="E201" s="359"/>
      <c r="F201" s="359"/>
      <c r="G201" s="359"/>
      <c r="H201" s="359"/>
      <c r="I201" s="359"/>
      <c r="J201" s="359"/>
      <c r="K201" s="360"/>
    </row>
    <row r="202" spans="1:11" ht="4.2" customHeight="1" x14ac:dyDescent="0.3">
      <c r="A202" s="349"/>
      <c r="B202" s="350"/>
      <c r="C202" s="350"/>
      <c r="D202" s="350"/>
      <c r="E202" s="350"/>
      <c r="F202" s="350"/>
      <c r="G202" s="350"/>
      <c r="H202" s="350"/>
      <c r="I202" s="350"/>
      <c r="J202" s="350"/>
      <c r="K202" s="351"/>
    </row>
    <row r="203" spans="1:11" ht="15" customHeight="1" x14ac:dyDescent="0.3">
      <c r="A203" s="349"/>
      <c r="B203" s="350"/>
      <c r="C203" s="350"/>
      <c r="D203" s="350"/>
      <c r="E203" s="350"/>
      <c r="F203" s="350"/>
      <c r="G203" s="350"/>
      <c r="H203" s="350"/>
      <c r="I203" s="350"/>
      <c r="J203" s="350"/>
      <c r="K203" s="351"/>
    </row>
    <row r="204" spans="1:11" ht="15" customHeight="1" x14ac:dyDescent="0.3">
      <c r="A204" s="349"/>
      <c r="B204" s="350"/>
      <c r="C204" s="350"/>
      <c r="D204" s="350"/>
      <c r="E204" s="350"/>
      <c r="F204" s="350"/>
      <c r="G204" s="350"/>
      <c r="H204" s="350"/>
      <c r="I204" s="350"/>
      <c r="J204" s="350"/>
      <c r="K204" s="351"/>
    </row>
    <row r="205" spans="1:11" ht="15" customHeight="1" x14ac:dyDescent="0.3">
      <c r="A205" s="349"/>
      <c r="B205" s="350"/>
      <c r="C205" s="350"/>
      <c r="D205" s="350"/>
      <c r="E205" s="350"/>
      <c r="F205" s="350"/>
      <c r="G205" s="350"/>
      <c r="H205" s="350"/>
      <c r="I205" s="350"/>
      <c r="J205" s="350"/>
      <c r="K205" s="351"/>
    </row>
    <row r="206" spans="1:11" ht="15" customHeight="1" x14ac:dyDescent="0.3">
      <c r="A206" s="349"/>
      <c r="B206" s="350"/>
      <c r="C206" s="350"/>
      <c r="D206" s="350"/>
      <c r="E206" s="350"/>
      <c r="F206" s="350"/>
      <c r="G206" s="350"/>
      <c r="H206" s="350"/>
      <c r="I206" s="350"/>
      <c r="J206" s="350"/>
      <c r="K206" s="351"/>
    </row>
    <row r="207" spans="1:11" ht="15" customHeight="1" x14ac:dyDescent="0.3">
      <c r="A207" s="349"/>
      <c r="B207" s="350"/>
      <c r="C207" s="350"/>
      <c r="D207" s="350"/>
      <c r="E207" s="350"/>
      <c r="F207" s="350"/>
      <c r="G207" s="350"/>
      <c r="H207" s="350"/>
      <c r="I207" s="350"/>
      <c r="J207" s="350"/>
      <c r="K207" s="351"/>
    </row>
    <row r="208" spans="1:11" ht="15" customHeight="1" x14ac:dyDescent="0.3">
      <c r="A208" s="349"/>
      <c r="B208" s="350"/>
      <c r="C208" s="350"/>
      <c r="D208" s="350"/>
      <c r="E208" s="350"/>
      <c r="F208" s="350"/>
      <c r="G208" s="350"/>
      <c r="H208" s="350"/>
      <c r="I208" s="350"/>
      <c r="J208" s="350"/>
      <c r="K208" s="351"/>
    </row>
    <row r="209" spans="1:11" ht="15" customHeight="1" x14ac:dyDescent="0.3">
      <c r="A209" s="349"/>
      <c r="B209" s="350"/>
      <c r="C209" s="350"/>
      <c r="D209" s="350"/>
      <c r="E209" s="350"/>
      <c r="F209" s="350"/>
      <c r="G209" s="350"/>
      <c r="H209" s="350"/>
      <c r="I209" s="350"/>
      <c r="J209" s="350"/>
      <c r="K209" s="351"/>
    </row>
    <row r="210" spans="1:11" ht="15" customHeight="1" x14ac:dyDescent="0.3">
      <c r="A210" s="349"/>
      <c r="B210" s="350"/>
      <c r="C210" s="350"/>
      <c r="D210" s="350"/>
      <c r="E210" s="350"/>
      <c r="F210" s="350"/>
      <c r="G210" s="350"/>
      <c r="H210" s="350"/>
      <c r="I210" s="350"/>
      <c r="J210" s="350"/>
      <c r="K210" s="351"/>
    </row>
    <row r="211" spans="1:11" ht="15" customHeight="1" x14ac:dyDescent="0.3">
      <c r="A211" s="349"/>
      <c r="B211" s="350"/>
      <c r="C211" s="350"/>
      <c r="D211" s="350"/>
      <c r="E211" s="350"/>
      <c r="F211" s="350"/>
      <c r="G211" s="350"/>
      <c r="H211" s="350"/>
      <c r="I211" s="350"/>
      <c r="J211" s="350"/>
      <c r="K211" s="351"/>
    </row>
    <row r="212" spans="1:11" ht="15" customHeight="1" x14ac:dyDescent="0.3">
      <c r="A212" s="349"/>
      <c r="B212" s="350"/>
      <c r="C212" s="350"/>
      <c r="D212" s="350"/>
      <c r="E212" s="350"/>
      <c r="F212" s="350"/>
      <c r="G212" s="350"/>
      <c r="H212" s="350"/>
      <c r="I212" s="350"/>
      <c r="J212" s="350"/>
      <c r="K212" s="351"/>
    </row>
    <row r="213" spans="1:11" ht="15" customHeight="1" x14ac:dyDescent="0.3">
      <c r="A213" s="349"/>
      <c r="B213" s="350"/>
      <c r="C213" s="350"/>
      <c r="D213" s="350"/>
      <c r="E213" s="350"/>
      <c r="F213" s="350"/>
      <c r="G213" s="350"/>
      <c r="H213" s="350"/>
      <c r="I213" s="350"/>
      <c r="J213" s="350"/>
      <c r="K213" s="351"/>
    </row>
    <row r="214" spans="1:11" ht="15" customHeight="1" x14ac:dyDescent="0.3">
      <c r="A214" s="349"/>
      <c r="B214" s="350"/>
      <c r="C214" s="350"/>
      <c r="D214" s="350"/>
      <c r="E214" s="350"/>
      <c r="F214" s="350"/>
      <c r="G214" s="350"/>
      <c r="H214" s="350"/>
      <c r="I214" s="350"/>
      <c r="J214" s="350"/>
      <c r="K214" s="351"/>
    </row>
    <row r="215" spans="1:11" ht="15" customHeight="1" x14ac:dyDescent="0.3">
      <c r="A215" s="349"/>
      <c r="B215" s="350"/>
      <c r="C215" s="350"/>
      <c r="D215" s="350"/>
      <c r="E215" s="350"/>
      <c r="F215" s="350"/>
      <c r="G215" s="350"/>
      <c r="H215" s="350"/>
      <c r="I215" s="350"/>
      <c r="J215" s="350"/>
      <c r="K215" s="351"/>
    </row>
    <row r="216" spans="1:11" ht="15" customHeight="1" x14ac:dyDescent="0.3">
      <c r="A216" s="349"/>
      <c r="B216" s="350"/>
      <c r="C216" s="350"/>
      <c r="D216" s="350"/>
      <c r="E216" s="350"/>
      <c r="F216" s="350"/>
      <c r="G216" s="350"/>
      <c r="H216" s="350"/>
      <c r="I216" s="350"/>
      <c r="J216" s="350"/>
      <c r="K216" s="351"/>
    </row>
    <row r="217" spans="1:11" ht="15" customHeight="1" x14ac:dyDescent="0.3">
      <c r="A217" s="349"/>
      <c r="B217" s="350"/>
      <c r="C217" s="350"/>
      <c r="D217" s="350"/>
      <c r="E217" s="350"/>
      <c r="F217" s="350"/>
      <c r="G217" s="350"/>
      <c r="H217" s="350"/>
      <c r="I217" s="350"/>
      <c r="J217" s="350"/>
      <c r="K217" s="351"/>
    </row>
    <row r="218" spans="1:11" ht="15" customHeight="1" x14ac:dyDescent="0.3">
      <c r="A218" s="349"/>
      <c r="B218" s="350"/>
      <c r="C218" s="350"/>
      <c r="D218" s="350"/>
      <c r="E218" s="350"/>
      <c r="F218" s="350"/>
      <c r="G218" s="350"/>
      <c r="H218" s="350"/>
      <c r="I218" s="350"/>
      <c r="J218" s="350"/>
      <c r="K218" s="351"/>
    </row>
    <row r="219" spans="1:11" ht="15" customHeight="1" x14ac:dyDescent="0.3">
      <c r="A219" s="343" t="s">
        <v>23</v>
      </c>
      <c r="B219" s="344"/>
      <c r="C219" s="344"/>
      <c r="D219" s="344"/>
      <c r="E219" s="344"/>
      <c r="F219" s="344"/>
      <c r="G219" s="344"/>
      <c r="H219" s="344"/>
      <c r="I219" s="344"/>
      <c r="J219" s="344"/>
      <c r="K219" s="345"/>
    </row>
    <row r="220" spans="1:11" ht="15" customHeight="1" x14ac:dyDescent="0.3">
      <c r="A220" s="346"/>
      <c r="B220" s="347"/>
      <c r="C220" s="347"/>
      <c r="D220" s="347"/>
      <c r="E220" s="347"/>
      <c r="F220" s="347"/>
      <c r="G220" s="347"/>
      <c r="H220" s="347"/>
      <c r="I220" s="347"/>
      <c r="J220" s="347"/>
      <c r="K220" s="348"/>
    </row>
    <row r="221" spans="1:11" ht="15" customHeight="1" x14ac:dyDescent="0.3">
      <c r="A221" s="94"/>
      <c r="B221" s="95"/>
      <c r="C221" s="95"/>
      <c r="D221" s="95"/>
      <c r="E221" s="95"/>
      <c r="F221" s="95"/>
      <c r="G221" s="95"/>
      <c r="H221" s="95"/>
      <c r="I221" s="95"/>
      <c r="J221" s="95"/>
      <c r="K221" s="96"/>
    </row>
    <row r="222" spans="1:11" ht="15" customHeight="1" x14ac:dyDescent="0.3">
      <c r="A222" s="97"/>
      <c r="B222" s="98"/>
      <c r="C222" s="98"/>
      <c r="D222" s="98"/>
      <c r="E222" s="98"/>
      <c r="F222" s="98"/>
      <c r="G222" s="98"/>
      <c r="H222" s="98"/>
      <c r="I222" s="98"/>
      <c r="J222" s="98"/>
      <c r="K222" s="99"/>
    </row>
    <row r="223" spans="1:11" ht="15" customHeight="1" x14ac:dyDescent="0.3">
      <c r="A223" s="100"/>
      <c r="B223" s="101"/>
      <c r="C223" s="101"/>
      <c r="D223" s="101"/>
      <c r="E223" s="101"/>
      <c r="F223" s="101"/>
      <c r="G223" s="101"/>
      <c r="H223" s="101"/>
      <c r="I223" s="101"/>
      <c r="J223" s="101"/>
      <c r="K223" s="102"/>
    </row>
    <row r="224" spans="1:11" ht="15" customHeight="1" x14ac:dyDescent="0.3">
      <c r="A224" s="100"/>
      <c r="B224" s="101"/>
      <c r="C224" s="101"/>
      <c r="D224" s="101"/>
      <c r="E224" s="101"/>
      <c r="F224" s="101"/>
      <c r="G224" s="101"/>
      <c r="H224" s="101"/>
      <c r="I224" s="101"/>
      <c r="J224" s="101"/>
      <c r="K224" s="102"/>
    </row>
    <row r="225" spans="1:13" ht="15" customHeight="1" x14ac:dyDescent="0.3">
      <c r="A225" s="188" t="s">
        <v>13</v>
      </c>
      <c r="B225" s="189"/>
      <c r="C225" s="189"/>
      <c r="D225" s="189"/>
      <c r="E225" s="189"/>
      <c r="F225" s="189"/>
      <c r="G225" s="189"/>
      <c r="H225" s="189"/>
      <c r="I225" s="189"/>
      <c r="J225" s="189"/>
      <c r="K225" s="190"/>
    </row>
    <row r="226" spans="1:13" ht="15" customHeight="1" x14ac:dyDescent="0.3">
      <c r="A226" s="336" t="s">
        <v>52</v>
      </c>
      <c r="B226" s="337"/>
      <c r="C226" s="337"/>
      <c r="D226" s="337"/>
      <c r="E226" s="337"/>
      <c r="F226" s="6"/>
      <c r="G226" s="337" t="s">
        <v>166</v>
      </c>
      <c r="H226" s="337"/>
      <c r="I226" s="337"/>
      <c r="J226" s="337"/>
      <c r="K226" s="396"/>
    </row>
    <row r="227" spans="1:13" ht="15" customHeight="1" x14ac:dyDescent="0.3">
      <c r="A227" s="338"/>
      <c r="B227" s="339"/>
      <c r="C227" s="339"/>
      <c r="D227" s="339"/>
      <c r="E227" s="339"/>
      <c r="F227" s="6"/>
      <c r="G227" s="339"/>
      <c r="H227" s="339"/>
      <c r="I227" s="339"/>
      <c r="J227" s="339"/>
      <c r="K227" s="397"/>
    </row>
    <row r="228" spans="1:13" s="1" customFormat="1" ht="15" customHeight="1" x14ac:dyDescent="0.3">
      <c r="A228" s="338"/>
      <c r="B228" s="339"/>
      <c r="C228" s="339"/>
      <c r="D228" s="339"/>
      <c r="E228" s="339"/>
      <c r="F228" s="6"/>
      <c r="G228" s="339"/>
      <c r="H228" s="339"/>
      <c r="I228" s="339"/>
      <c r="J228" s="339"/>
      <c r="K228" s="397"/>
      <c r="L228"/>
    </row>
    <row r="229" spans="1:13" s="1" customFormat="1" ht="15" customHeight="1" x14ac:dyDescent="0.3">
      <c r="A229" s="338"/>
      <c r="B229" s="339"/>
      <c r="C229" s="339"/>
      <c r="D229" s="339"/>
      <c r="E229" s="339"/>
      <c r="F229" s="6"/>
      <c r="G229" s="339"/>
      <c r="H229" s="339"/>
      <c r="I229" s="339"/>
      <c r="J229" s="339"/>
      <c r="K229" s="397"/>
      <c r="L229"/>
    </row>
    <row r="230" spans="1:13" s="1" customFormat="1" ht="15" customHeight="1" x14ac:dyDescent="0.3">
      <c r="A230" s="338"/>
      <c r="B230" s="339"/>
      <c r="C230" s="339"/>
      <c r="D230" s="339"/>
      <c r="E230" s="339"/>
      <c r="F230" s="6"/>
      <c r="G230" s="339"/>
      <c r="H230" s="339"/>
      <c r="I230" s="339"/>
      <c r="J230" s="339"/>
      <c r="K230" s="397"/>
      <c r="L230"/>
    </row>
    <row r="231" spans="1:13" s="1" customFormat="1" ht="15" customHeight="1" x14ac:dyDescent="0.3">
      <c r="A231" s="338"/>
      <c r="B231" s="339"/>
      <c r="C231" s="339"/>
      <c r="D231" s="339"/>
      <c r="E231" s="339"/>
      <c r="F231" s="6"/>
      <c r="G231" s="339"/>
      <c r="H231" s="339"/>
      <c r="I231" s="339"/>
      <c r="J231" s="339"/>
      <c r="K231" s="397"/>
      <c r="L231"/>
    </row>
    <row r="232" spans="1:13" s="1" customFormat="1" ht="15" customHeight="1" x14ac:dyDescent="0.3">
      <c r="A232" s="338"/>
      <c r="B232" s="339"/>
      <c r="C232" s="339"/>
      <c r="D232" s="339"/>
      <c r="E232" s="339"/>
      <c r="F232" s="6"/>
      <c r="G232" s="339"/>
      <c r="H232" s="339"/>
      <c r="I232" s="339"/>
      <c r="J232" s="339"/>
      <c r="K232" s="397"/>
      <c r="L232"/>
      <c r="M232" s="53"/>
    </row>
    <row r="233" spans="1:13" s="1" customFormat="1" ht="15" customHeight="1" x14ac:dyDescent="0.3">
      <c r="A233" s="338"/>
      <c r="B233" s="339"/>
      <c r="C233" s="339"/>
      <c r="D233" s="339"/>
      <c r="E233" s="339"/>
      <c r="F233" s="6"/>
      <c r="G233" s="339"/>
      <c r="H233" s="339"/>
      <c r="I233" s="339"/>
      <c r="J233" s="339"/>
      <c r="K233" s="397"/>
      <c r="L233"/>
    </row>
    <row r="234" spans="1:13" s="1" customFormat="1" ht="15" customHeight="1" x14ac:dyDescent="0.3">
      <c r="A234" s="338"/>
      <c r="B234" s="339"/>
      <c r="C234" s="339"/>
      <c r="D234" s="339"/>
      <c r="E234" s="339"/>
      <c r="F234" s="6"/>
      <c r="G234" s="339"/>
      <c r="H234" s="339"/>
      <c r="I234" s="339"/>
      <c r="J234" s="339"/>
      <c r="K234" s="397"/>
      <c r="L234"/>
    </row>
    <row r="235" spans="1:13" s="1" customFormat="1" ht="15" customHeight="1" x14ac:dyDescent="0.3">
      <c r="A235" s="338"/>
      <c r="B235" s="339"/>
      <c r="C235" s="339"/>
      <c r="D235" s="339"/>
      <c r="E235" s="339"/>
      <c r="F235" s="6"/>
      <c r="G235" s="339"/>
      <c r="H235" s="339"/>
      <c r="I235" s="339"/>
      <c r="J235" s="339"/>
      <c r="K235" s="397"/>
      <c r="L235"/>
    </row>
    <row r="236" spans="1:13" s="1" customFormat="1" ht="15" customHeight="1" x14ac:dyDescent="0.3">
      <c r="A236" s="338"/>
      <c r="B236" s="339"/>
      <c r="C236" s="339"/>
      <c r="D236" s="339"/>
      <c r="E236" s="339"/>
      <c r="F236" s="6"/>
      <c r="G236" s="339"/>
      <c r="H236" s="339"/>
      <c r="I236" s="339"/>
      <c r="J236" s="339"/>
      <c r="K236" s="397"/>
      <c r="L236"/>
    </row>
    <row r="237" spans="1:13" s="1" customFormat="1" ht="15" customHeight="1" x14ac:dyDescent="0.3">
      <c r="A237" s="338"/>
      <c r="B237" s="339"/>
      <c r="C237" s="339"/>
      <c r="D237" s="339"/>
      <c r="E237" s="339"/>
      <c r="F237" s="7"/>
      <c r="G237" s="339"/>
      <c r="H237" s="339"/>
      <c r="I237" s="339"/>
      <c r="J237" s="339"/>
      <c r="K237" s="397"/>
      <c r="L237"/>
    </row>
    <row r="238" spans="1:13" s="1" customFormat="1" ht="15" customHeight="1" x14ac:dyDescent="0.3">
      <c r="A238" s="338"/>
      <c r="B238" s="339"/>
      <c r="C238" s="339"/>
      <c r="D238" s="339"/>
      <c r="E238" s="339"/>
      <c r="F238" s="8"/>
      <c r="G238" s="339"/>
      <c r="H238" s="339"/>
      <c r="I238" s="339"/>
      <c r="J238" s="339"/>
      <c r="K238" s="397"/>
      <c r="L238"/>
    </row>
    <row r="239" spans="1:13" s="1" customFormat="1" ht="15" customHeight="1" x14ac:dyDescent="0.3">
      <c r="A239" s="338"/>
      <c r="B239" s="339"/>
      <c r="C239" s="339"/>
      <c r="D239" s="339"/>
      <c r="E239" s="339"/>
      <c r="F239" s="289"/>
      <c r="G239" s="339"/>
      <c r="H239" s="339"/>
      <c r="I239" s="339"/>
      <c r="J239" s="339"/>
      <c r="K239" s="397"/>
      <c r="L239"/>
    </row>
    <row r="240" spans="1:13" s="1" customFormat="1" ht="15" customHeight="1" x14ac:dyDescent="0.3">
      <c r="A240" s="338"/>
      <c r="B240" s="339"/>
      <c r="C240" s="339"/>
      <c r="D240" s="339"/>
      <c r="E240" s="339"/>
      <c r="F240" s="251"/>
      <c r="G240" s="339"/>
      <c r="H240" s="339"/>
      <c r="I240" s="339"/>
      <c r="J240" s="339"/>
      <c r="K240" s="397"/>
      <c r="L240"/>
    </row>
    <row r="241" spans="1:12" s="1" customFormat="1" ht="15" customHeight="1" x14ac:dyDescent="0.3">
      <c r="A241" s="338"/>
      <c r="B241" s="339"/>
      <c r="C241" s="339"/>
      <c r="D241" s="339"/>
      <c r="E241" s="339"/>
      <c r="F241" s="251"/>
      <c r="G241" s="339"/>
      <c r="H241" s="339"/>
      <c r="I241" s="339"/>
      <c r="J241" s="339"/>
      <c r="K241" s="397"/>
      <c r="L241"/>
    </row>
    <row r="242" spans="1:12" s="1" customFormat="1" ht="15" customHeight="1" x14ac:dyDescent="0.3">
      <c r="A242" s="338"/>
      <c r="B242" s="339"/>
      <c r="C242" s="339"/>
      <c r="D242" s="339"/>
      <c r="E242" s="339"/>
      <c r="F242" s="251"/>
      <c r="G242" s="339"/>
      <c r="H242" s="339"/>
      <c r="I242" s="339"/>
      <c r="J242" s="339"/>
      <c r="K242" s="397"/>
      <c r="L242"/>
    </row>
    <row r="243" spans="1:12" s="1" customFormat="1" ht="15" customHeight="1" x14ac:dyDescent="0.3">
      <c r="A243" s="338"/>
      <c r="B243" s="339"/>
      <c r="C243" s="339"/>
      <c r="D243" s="339"/>
      <c r="E243" s="339"/>
      <c r="F243" s="251"/>
      <c r="G243" s="339"/>
      <c r="H243" s="339"/>
      <c r="I243" s="339"/>
      <c r="J243" s="339"/>
      <c r="K243" s="397"/>
      <c r="L243"/>
    </row>
    <row r="244" spans="1:12" s="1" customFormat="1" ht="15" customHeight="1" x14ac:dyDescent="0.3">
      <c r="A244" s="338"/>
      <c r="B244" s="339"/>
      <c r="C244" s="339"/>
      <c r="D244" s="339"/>
      <c r="E244" s="339"/>
      <c r="F244" s="251"/>
      <c r="G244" s="339"/>
      <c r="H244" s="339"/>
      <c r="I244" s="339"/>
      <c r="J244" s="339"/>
      <c r="K244" s="397"/>
      <c r="L244"/>
    </row>
    <row r="245" spans="1:12" s="1" customFormat="1" ht="15" customHeight="1" x14ac:dyDescent="0.3">
      <c r="A245" s="338"/>
      <c r="B245" s="339"/>
      <c r="C245" s="339"/>
      <c r="D245" s="339"/>
      <c r="E245" s="339"/>
      <c r="F245" s="251"/>
      <c r="G245" s="339"/>
      <c r="H245" s="339"/>
      <c r="I245" s="339"/>
      <c r="J245" s="339"/>
      <c r="K245" s="397"/>
      <c r="L245"/>
    </row>
    <row r="246" spans="1:12" s="3" customFormat="1" ht="15" customHeight="1" x14ac:dyDescent="0.3">
      <c r="A246" s="338"/>
      <c r="B246" s="339"/>
      <c r="C246" s="339"/>
      <c r="D246" s="339"/>
      <c r="E246" s="339"/>
      <c r="F246" s="251"/>
      <c r="G246" s="339"/>
      <c r="H246" s="339"/>
      <c r="I246" s="339"/>
      <c r="J246" s="339"/>
      <c r="K246" s="397"/>
      <c r="L246"/>
    </row>
    <row r="247" spans="1:12" ht="15" customHeight="1" x14ac:dyDescent="0.3">
      <c r="A247" s="338"/>
      <c r="B247" s="339"/>
      <c r="C247" s="339"/>
      <c r="D247" s="339"/>
      <c r="E247" s="339"/>
      <c r="F247" s="251"/>
      <c r="G247" s="339"/>
      <c r="H247" s="339"/>
      <c r="I247" s="339"/>
      <c r="J247" s="339"/>
      <c r="K247" s="397"/>
    </row>
    <row r="248" spans="1:12" ht="15" customHeight="1" x14ac:dyDescent="0.3">
      <c r="A248" s="338"/>
      <c r="B248" s="339"/>
      <c r="C248" s="339"/>
      <c r="D248" s="339"/>
      <c r="E248" s="339"/>
      <c r="F248" s="251"/>
      <c r="G248" s="339"/>
      <c r="H248" s="339"/>
      <c r="I248" s="339"/>
      <c r="J248" s="339"/>
      <c r="K248" s="397"/>
    </row>
    <row r="249" spans="1:12" ht="15" customHeight="1" x14ac:dyDescent="0.3">
      <c r="A249" s="338"/>
      <c r="B249" s="339"/>
      <c r="C249" s="339"/>
      <c r="D249" s="339"/>
      <c r="E249" s="339"/>
      <c r="F249" s="251"/>
      <c r="G249" s="339"/>
      <c r="H249" s="339"/>
      <c r="I249" s="339"/>
      <c r="J249" s="339"/>
      <c r="K249" s="397"/>
    </row>
    <row r="250" spans="1:12" ht="15" customHeight="1" x14ac:dyDescent="0.3">
      <c r="A250" s="338"/>
      <c r="B250" s="339"/>
      <c r="C250" s="339"/>
      <c r="D250" s="339"/>
      <c r="E250" s="339"/>
      <c r="F250" s="251"/>
      <c r="G250" s="339"/>
      <c r="H250" s="339"/>
      <c r="I250" s="339"/>
      <c r="J250" s="339"/>
      <c r="K250" s="397"/>
    </row>
    <row r="251" spans="1:12" ht="15" customHeight="1" x14ac:dyDescent="0.3">
      <c r="A251" s="338"/>
      <c r="B251" s="339"/>
      <c r="C251" s="339"/>
      <c r="D251" s="339"/>
      <c r="E251" s="339"/>
      <c r="F251" s="251"/>
      <c r="G251" s="339"/>
      <c r="H251" s="339"/>
      <c r="I251" s="339"/>
      <c r="J251" s="339"/>
      <c r="K251" s="397"/>
    </row>
    <row r="252" spans="1:12" ht="15" customHeight="1" x14ac:dyDescent="0.3">
      <c r="A252" s="338"/>
      <c r="B252" s="339"/>
      <c r="C252" s="339"/>
      <c r="D252" s="339"/>
      <c r="E252" s="339"/>
      <c r="F252" s="251"/>
      <c r="G252" s="339"/>
      <c r="H252" s="339"/>
      <c r="I252" s="339"/>
      <c r="J252" s="339"/>
      <c r="K252" s="397"/>
    </row>
    <row r="253" spans="1:12" ht="15" customHeight="1" x14ac:dyDescent="0.3">
      <c r="A253" s="338"/>
      <c r="B253" s="339"/>
      <c r="C253" s="339"/>
      <c r="D253" s="339"/>
      <c r="E253" s="339"/>
      <c r="F253" s="251"/>
      <c r="G253" s="339"/>
      <c r="H253" s="339"/>
      <c r="I253" s="339"/>
      <c r="J253" s="339"/>
      <c r="K253" s="397"/>
    </row>
    <row r="254" spans="1:12" ht="15" customHeight="1" x14ac:dyDescent="0.3">
      <c r="A254" s="338"/>
      <c r="B254" s="339"/>
      <c r="C254" s="339"/>
      <c r="D254" s="339"/>
      <c r="E254" s="339"/>
      <c r="F254" s="251"/>
      <c r="G254" s="339"/>
      <c r="H254" s="339"/>
      <c r="I254" s="339"/>
      <c r="J254" s="339"/>
      <c r="K254" s="397"/>
    </row>
    <row r="255" spans="1:12" ht="15" customHeight="1" x14ac:dyDescent="0.3">
      <c r="A255" s="338"/>
      <c r="B255" s="339"/>
      <c r="C255" s="339"/>
      <c r="D255" s="339"/>
      <c r="E255" s="339"/>
      <c r="F255" s="251"/>
      <c r="G255" s="339"/>
      <c r="H255" s="339"/>
      <c r="I255" s="339"/>
      <c r="J255" s="339"/>
      <c r="K255" s="397"/>
    </row>
    <row r="256" spans="1:12" ht="15" customHeight="1" x14ac:dyDescent="0.3">
      <c r="A256" s="338"/>
      <c r="B256" s="339"/>
      <c r="C256" s="339"/>
      <c r="D256" s="339"/>
      <c r="E256" s="339"/>
      <c r="F256" s="251"/>
      <c r="G256" s="339"/>
      <c r="H256" s="339"/>
      <c r="I256" s="339"/>
      <c r="J256" s="339"/>
      <c r="K256" s="397"/>
    </row>
    <row r="257" spans="1:11" ht="15" customHeight="1" x14ac:dyDescent="0.3">
      <c r="A257" s="338"/>
      <c r="B257" s="339"/>
      <c r="C257" s="339"/>
      <c r="D257" s="339"/>
      <c r="E257" s="339"/>
      <c r="F257" s="251"/>
      <c r="G257" s="339"/>
      <c r="H257" s="339"/>
      <c r="I257" s="339"/>
      <c r="J257" s="339"/>
      <c r="K257" s="397"/>
    </row>
    <row r="258" spans="1:11" ht="15" customHeight="1" x14ac:dyDescent="0.3">
      <c r="A258" s="338"/>
      <c r="B258" s="339"/>
      <c r="C258" s="339"/>
      <c r="D258" s="339"/>
      <c r="E258" s="339"/>
      <c r="F258" s="251"/>
      <c r="G258" s="339"/>
      <c r="H258" s="339"/>
      <c r="I258" s="339"/>
      <c r="J258" s="339"/>
      <c r="K258" s="397"/>
    </row>
    <row r="259" spans="1:11" ht="15" customHeight="1" x14ac:dyDescent="0.3">
      <c r="A259" s="338"/>
      <c r="B259" s="339"/>
      <c r="C259" s="339"/>
      <c r="D259" s="339"/>
      <c r="E259" s="339"/>
      <c r="F259" s="251"/>
      <c r="G259" s="339"/>
      <c r="H259" s="339"/>
      <c r="I259" s="339"/>
      <c r="J259" s="339"/>
      <c r="K259" s="397"/>
    </row>
    <row r="260" spans="1:11" ht="15" customHeight="1" x14ac:dyDescent="0.3">
      <c r="A260" s="338"/>
      <c r="B260" s="339"/>
      <c r="C260" s="339"/>
      <c r="D260" s="339"/>
      <c r="E260" s="339"/>
      <c r="F260" s="251"/>
      <c r="G260" s="339"/>
      <c r="H260" s="339"/>
      <c r="I260" s="339"/>
      <c r="J260" s="339"/>
      <c r="K260" s="397"/>
    </row>
    <row r="261" spans="1:11" ht="15" customHeight="1" x14ac:dyDescent="0.3">
      <c r="A261" s="338"/>
      <c r="B261" s="339"/>
      <c r="C261" s="339"/>
      <c r="D261" s="339"/>
      <c r="E261" s="339"/>
      <c r="F261" s="251"/>
      <c r="G261" s="339"/>
      <c r="H261" s="339"/>
      <c r="I261" s="339"/>
      <c r="J261" s="339"/>
      <c r="K261" s="397"/>
    </row>
    <row r="262" spans="1:11" ht="15" customHeight="1" x14ac:dyDescent="0.3">
      <c r="A262" s="338"/>
      <c r="B262" s="339"/>
      <c r="C262" s="339"/>
      <c r="D262" s="339"/>
      <c r="E262" s="339"/>
      <c r="F262" s="251"/>
      <c r="G262" s="339"/>
      <c r="H262" s="339"/>
      <c r="I262" s="339"/>
      <c r="J262" s="339"/>
      <c r="K262" s="397"/>
    </row>
    <row r="263" spans="1:11" ht="15" customHeight="1" x14ac:dyDescent="0.3">
      <c r="A263" s="338"/>
      <c r="B263" s="339"/>
      <c r="C263" s="339"/>
      <c r="D263" s="339"/>
      <c r="E263" s="339"/>
      <c r="F263" s="251"/>
      <c r="G263" s="132"/>
      <c r="H263" s="132"/>
      <c r="I263" s="132"/>
      <c r="J263" s="132"/>
      <c r="K263" s="133"/>
    </row>
    <row r="264" spans="1:11" ht="15" customHeight="1" x14ac:dyDescent="0.3">
      <c r="A264" s="338"/>
      <c r="B264" s="339"/>
      <c r="C264" s="339"/>
      <c r="D264" s="339"/>
      <c r="E264" s="339"/>
      <c r="F264" s="251"/>
      <c r="G264" s="132"/>
      <c r="H264" s="132"/>
      <c r="I264" s="132"/>
      <c r="J264" s="132"/>
      <c r="K264" s="133"/>
    </row>
    <row r="265" spans="1:11" ht="15" customHeight="1" x14ac:dyDescent="0.3">
      <c r="A265" s="338"/>
      <c r="B265" s="339"/>
      <c r="C265" s="339"/>
      <c r="D265" s="339"/>
      <c r="E265" s="339"/>
      <c r="F265" s="251"/>
      <c r="G265" s="132"/>
      <c r="H265" s="132"/>
      <c r="I265" s="132"/>
      <c r="J265" s="132"/>
      <c r="K265" s="133"/>
    </row>
    <row r="266" spans="1:11" ht="15" customHeight="1" x14ac:dyDescent="0.3">
      <c r="A266" s="338"/>
      <c r="B266" s="339"/>
      <c r="C266" s="339"/>
      <c r="D266" s="339"/>
      <c r="E266" s="339"/>
      <c r="F266" s="251"/>
      <c r="G266" s="132"/>
      <c r="H266" s="132"/>
      <c r="I266" s="132"/>
      <c r="J266" s="132"/>
      <c r="K266" s="134" t="s">
        <v>191</v>
      </c>
    </row>
    <row r="267" spans="1:11" ht="15" customHeight="1" x14ac:dyDescent="0.3">
      <c r="A267" s="338"/>
      <c r="B267" s="339"/>
      <c r="C267" s="339"/>
      <c r="D267" s="339"/>
      <c r="E267" s="339"/>
      <c r="F267" s="252"/>
      <c r="G267" s="132"/>
      <c r="H267" s="132"/>
      <c r="I267" s="132"/>
      <c r="J267" s="132"/>
      <c r="K267" s="133"/>
    </row>
    <row r="268" spans="1:11" ht="15" customHeight="1" x14ac:dyDescent="0.3">
      <c r="A268" s="338"/>
      <c r="B268" s="339"/>
      <c r="C268" s="339"/>
      <c r="D268" s="339"/>
      <c r="E268" s="339"/>
      <c r="F268" s="30"/>
      <c r="G268" s="132"/>
      <c r="H268" s="132"/>
      <c r="I268" s="132"/>
      <c r="J268" s="132"/>
      <c r="K268" s="133"/>
    </row>
    <row r="269" spans="1:11" ht="15" customHeight="1" x14ac:dyDescent="0.3">
      <c r="A269" s="188" t="s">
        <v>48</v>
      </c>
      <c r="B269" s="189"/>
      <c r="C269" s="189"/>
      <c r="D269" s="189"/>
      <c r="E269" s="189"/>
      <c r="F269" s="189"/>
      <c r="G269" s="189"/>
      <c r="H269" s="189"/>
      <c r="I269" s="189"/>
      <c r="J269" s="189"/>
      <c r="K269" s="190"/>
    </row>
    <row r="270" spans="1:11" ht="15" customHeight="1" x14ac:dyDescent="0.3"/>
    <row r="271" spans="1:11" ht="15" customHeight="1" x14ac:dyDescent="0.3"/>
    <row r="272" spans="1:11" ht="15" customHeight="1" x14ac:dyDescent="0.3"/>
    <row r="273" ht="15" customHeight="1" x14ac:dyDescent="0.3"/>
    <row r="311" ht="14.4" customHeight="1" x14ac:dyDescent="0.3"/>
  </sheetData>
  <sheetProtection algorithmName="SHA-512" hashValue="T1oMkhJvm/rgEpRyUhCvGfcaWaCLLA0OMPfoxlYBkwjs2gyyE4hkB+NW9YAqVOa3RdkPizGNnawWzKAB+GyOLg==" saltValue="cPQVG6TJ2d7kZ18Hnln5pA==" spinCount="100000" sheet="1" selectLockedCells="1"/>
  <mergeCells count="275">
    <mergeCell ref="B44:K45"/>
    <mergeCell ref="G226:K262"/>
    <mergeCell ref="G161:H161"/>
    <mergeCell ref="J161:K161"/>
    <mergeCell ref="G163:H163"/>
    <mergeCell ref="A162:D162"/>
    <mergeCell ref="G162:H162"/>
    <mergeCell ref="J162:K162"/>
    <mergeCell ref="A80:E81"/>
    <mergeCell ref="G148:H148"/>
    <mergeCell ref="J148:K148"/>
    <mergeCell ref="A156:D156"/>
    <mergeCell ref="A157:D157"/>
    <mergeCell ref="G156:H156"/>
    <mergeCell ref="J156:K156"/>
    <mergeCell ref="G157:H157"/>
    <mergeCell ref="J157:K157"/>
    <mergeCell ref="A154:D154"/>
    <mergeCell ref="G154:H154"/>
    <mergeCell ref="J154:K154"/>
    <mergeCell ref="A155:D155"/>
    <mergeCell ref="G110:K112"/>
    <mergeCell ref="J151:K151"/>
    <mergeCell ref="G131:K131"/>
    <mergeCell ref="G132:K132"/>
    <mergeCell ref="G133:K133"/>
    <mergeCell ref="G130:K130"/>
    <mergeCell ref="A149:D149"/>
    <mergeCell ref="G149:H149"/>
    <mergeCell ref="J149:K149"/>
    <mergeCell ref="A150:D150"/>
    <mergeCell ref="G150:H150"/>
    <mergeCell ref="J150:K150"/>
    <mergeCell ref="A148:D148"/>
    <mergeCell ref="A141:D141"/>
    <mergeCell ref="A142:D142"/>
    <mergeCell ref="G142:H142"/>
    <mergeCell ref="J142:K142"/>
    <mergeCell ref="A143:D143"/>
    <mergeCell ref="G143:H143"/>
    <mergeCell ref="J143:K143"/>
    <mergeCell ref="A144:D144"/>
    <mergeCell ref="G141:H141"/>
    <mergeCell ref="J141:K141"/>
    <mergeCell ref="A95:E95"/>
    <mergeCell ref="A117:E117"/>
    <mergeCell ref="G124:K124"/>
    <mergeCell ref="A129:E129"/>
    <mergeCell ref="A98:E98"/>
    <mergeCell ref="G96:K98"/>
    <mergeCell ref="G104:K104"/>
    <mergeCell ref="A96:E97"/>
    <mergeCell ref="G101:K102"/>
    <mergeCell ref="G103:K103"/>
    <mergeCell ref="G105:K107"/>
    <mergeCell ref="G108:K108"/>
    <mergeCell ref="G120:K120"/>
    <mergeCell ref="F121:K121"/>
    <mergeCell ref="F125:K126"/>
    <mergeCell ref="G127:K127"/>
    <mergeCell ref="G128:K128"/>
    <mergeCell ref="A128:E128"/>
    <mergeCell ref="F109:K109"/>
    <mergeCell ref="G122:K123"/>
    <mergeCell ref="A100:E104"/>
    <mergeCell ref="A105:E105"/>
    <mergeCell ref="G113:K113"/>
    <mergeCell ref="G114:K114"/>
    <mergeCell ref="F239:F267"/>
    <mergeCell ref="A164:D164"/>
    <mergeCell ref="G164:H164"/>
    <mergeCell ref="J164:K164"/>
    <mergeCell ref="A226:E268"/>
    <mergeCell ref="A198:K199"/>
    <mergeCell ref="A225:K225"/>
    <mergeCell ref="A219:K220"/>
    <mergeCell ref="A202:K218"/>
    <mergeCell ref="A167:K167"/>
    <mergeCell ref="A176:K193"/>
    <mergeCell ref="C200:K201"/>
    <mergeCell ref="A166:K166"/>
    <mergeCell ref="A165:D165"/>
    <mergeCell ref="G165:H165"/>
    <mergeCell ref="J165:K165"/>
    <mergeCell ref="A1:K3"/>
    <mergeCell ref="A22:K22"/>
    <mergeCell ref="A28:B28"/>
    <mergeCell ref="C28:F28"/>
    <mergeCell ref="G28:H28"/>
    <mergeCell ref="I28:K28"/>
    <mergeCell ref="A29:B29"/>
    <mergeCell ref="C29:K29"/>
    <mergeCell ref="A26:B26"/>
    <mergeCell ref="C26:F26"/>
    <mergeCell ref="G26:H26"/>
    <mergeCell ref="I26:K26"/>
    <mergeCell ref="A27:B27"/>
    <mergeCell ref="C27:F27"/>
    <mergeCell ref="G27:H27"/>
    <mergeCell ref="I27:K27"/>
    <mergeCell ref="A6:K6"/>
    <mergeCell ref="A7:K7"/>
    <mergeCell ref="A21:H21"/>
    <mergeCell ref="A23:B23"/>
    <mergeCell ref="C23:K23"/>
    <mergeCell ref="A24:B24"/>
    <mergeCell ref="J21:K21"/>
    <mergeCell ref="C24:K24"/>
    <mergeCell ref="A25:B25"/>
    <mergeCell ref="C25:F25"/>
    <mergeCell ref="G25:H25"/>
    <mergeCell ref="I25:K25"/>
    <mergeCell ref="C32:K32"/>
    <mergeCell ref="A33:B33"/>
    <mergeCell ref="C33:F33"/>
    <mergeCell ref="G33:H33"/>
    <mergeCell ref="I33:K33"/>
    <mergeCell ref="A30:K30"/>
    <mergeCell ref="A32:B32"/>
    <mergeCell ref="A31:B31"/>
    <mergeCell ref="C31:K31"/>
    <mergeCell ref="G34:H34"/>
    <mergeCell ref="I34:K34"/>
    <mergeCell ref="G36:H36"/>
    <mergeCell ref="I36:K36"/>
    <mergeCell ref="A34:B34"/>
    <mergeCell ref="C34:F34"/>
    <mergeCell ref="A37:B37"/>
    <mergeCell ref="A35:B35"/>
    <mergeCell ref="C35:F35"/>
    <mergeCell ref="G35:H35"/>
    <mergeCell ref="I35:K35"/>
    <mergeCell ref="A39:B39"/>
    <mergeCell ref="A36:B36"/>
    <mergeCell ref="C36:F36"/>
    <mergeCell ref="C37:K37"/>
    <mergeCell ref="J39:K39"/>
    <mergeCell ref="I38:K38"/>
    <mergeCell ref="A38:H38"/>
    <mergeCell ref="A40:K41"/>
    <mergeCell ref="C39:G39"/>
    <mergeCell ref="F55:F68"/>
    <mergeCell ref="A59:E59"/>
    <mergeCell ref="A60:E60"/>
    <mergeCell ref="A56:E56"/>
    <mergeCell ref="A57:E57"/>
    <mergeCell ref="G61:K61"/>
    <mergeCell ref="G62:K62"/>
    <mergeCell ref="G64:K64"/>
    <mergeCell ref="G66:K67"/>
    <mergeCell ref="G68:K68"/>
    <mergeCell ref="A58:E58"/>
    <mergeCell ref="G58:K58"/>
    <mergeCell ref="G59:K59"/>
    <mergeCell ref="G60:K60"/>
    <mergeCell ref="A42:K42"/>
    <mergeCell ref="A43:E43"/>
    <mergeCell ref="A69:E69"/>
    <mergeCell ref="A61:E61"/>
    <mergeCell ref="A66:E66"/>
    <mergeCell ref="A62:E62"/>
    <mergeCell ref="G72:K72"/>
    <mergeCell ref="A63:E63"/>
    <mergeCell ref="A67:E67"/>
    <mergeCell ref="G65:K65"/>
    <mergeCell ref="A64:E64"/>
    <mergeCell ref="A65:E65"/>
    <mergeCell ref="A70:K70"/>
    <mergeCell ref="A68:E68"/>
    <mergeCell ref="A72:E72"/>
    <mergeCell ref="A71:K71"/>
    <mergeCell ref="G69:K69"/>
    <mergeCell ref="G63:K63"/>
    <mergeCell ref="A49:K54"/>
    <mergeCell ref="A55:E55"/>
    <mergeCell ref="G57:K57"/>
    <mergeCell ref="G56:K56"/>
    <mergeCell ref="G55:K55"/>
    <mergeCell ref="A48:K48"/>
    <mergeCell ref="G76:K76"/>
    <mergeCell ref="A73:E73"/>
    <mergeCell ref="G73:K73"/>
    <mergeCell ref="A85:E85"/>
    <mergeCell ref="A84:E84"/>
    <mergeCell ref="G82:K82"/>
    <mergeCell ref="G83:K83"/>
    <mergeCell ref="G74:K74"/>
    <mergeCell ref="A77:E77"/>
    <mergeCell ref="A75:E75"/>
    <mergeCell ref="A76:E76"/>
    <mergeCell ref="F72:F82"/>
    <mergeCell ref="G81:K81"/>
    <mergeCell ref="G80:K80"/>
    <mergeCell ref="G79:K79"/>
    <mergeCell ref="G78:K78"/>
    <mergeCell ref="G77:K77"/>
    <mergeCell ref="A83:E83"/>
    <mergeCell ref="G84:K84"/>
    <mergeCell ref="G75:K75"/>
    <mergeCell ref="A82:E82"/>
    <mergeCell ref="A74:E74"/>
    <mergeCell ref="G85:K85"/>
    <mergeCell ref="A78:E78"/>
    <mergeCell ref="G86:K86"/>
    <mergeCell ref="A90:K90"/>
    <mergeCell ref="J163:K163"/>
    <mergeCell ref="G146:H146"/>
    <mergeCell ref="J145:K145"/>
    <mergeCell ref="J155:K155"/>
    <mergeCell ref="A158:D158"/>
    <mergeCell ref="A163:D163"/>
    <mergeCell ref="G155:H155"/>
    <mergeCell ref="G145:H145"/>
    <mergeCell ref="A86:E86"/>
    <mergeCell ref="A137:K137"/>
    <mergeCell ref="A92:K93"/>
    <mergeCell ref="G95:K95"/>
    <mergeCell ref="G100:K100"/>
    <mergeCell ref="A99:E99"/>
    <mergeCell ref="G115:K119"/>
    <mergeCell ref="A161:D161"/>
    <mergeCell ref="A160:D160"/>
    <mergeCell ref="G160:H160"/>
    <mergeCell ref="J160:K160"/>
    <mergeCell ref="G94:K94"/>
    <mergeCell ref="G99:K99"/>
    <mergeCell ref="A111:E111"/>
    <mergeCell ref="A79:E79"/>
    <mergeCell ref="A106:E106"/>
    <mergeCell ref="A124:E124"/>
    <mergeCell ref="A94:E94"/>
    <mergeCell ref="A110:E110"/>
    <mergeCell ref="A269:K269"/>
    <mergeCell ref="A146:D146"/>
    <mergeCell ref="A138:D139"/>
    <mergeCell ref="A145:D145"/>
    <mergeCell ref="G158:H158"/>
    <mergeCell ref="G152:H152"/>
    <mergeCell ref="G147:H147"/>
    <mergeCell ref="A170:K170"/>
    <mergeCell ref="J168:K169"/>
    <mergeCell ref="A168:I169"/>
    <mergeCell ref="J139:K139"/>
    <mergeCell ref="G139:H139"/>
    <mergeCell ref="J138:K138"/>
    <mergeCell ref="G138:H138"/>
    <mergeCell ref="J147:K147"/>
    <mergeCell ref="J152:K152"/>
    <mergeCell ref="J158:K158"/>
    <mergeCell ref="A152:D152"/>
    <mergeCell ref="J146:K146"/>
    <mergeCell ref="A107:E109"/>
    <mergeCell ref="A112:E115"/>
    <mergeCell ref="A116:E116"/>
    <mergeCell ref="A118:E122"/>
    <mergeCell ref="A123:E123"/>
    <mergeCell ref="A125:E127"/>
    <mergeCell ref="A147:D147"/>
    <mergeCell ref="A140:K140"/>
    <mergeCell ref="A159:D159"/>
    <mergeCell ref="G159:H159"/>
    <mergeCell ref="J159:K159"/>
    <mergeCell ref="E159:F159"/>
    <mergeCell ref="G129:K129"/>
    <mergeCell ref="G153:H153"/>
    <mergeCell ref="J153:K153"/>
    <mergeCell ref="A130:E130"/>
    <mergeCell ref="A131:E131"/>
    <mergeCell ref="A132:E132"/>
    <mergeCell ref="A133:E133"/>
    <mergeCell ref="G151:H151"/>
    <mergeCell ref="G144:H144"/>
    <mergeCell ref="J144:K144"/>
    <mergeCell ref="A153:D153"/>
    <mergeCell ref="A151:D151"/>
  </mergeCells>
  <dataValidations count="1">
    <dataValidation type="list" allowBlank="1" showInputMessage="1" showErrorMessage="1" sqref="E142:E144 E152:E157 F146:F162 E159:E164 E149:E150" xr:uid="{00000000-0002-0000-0100-000000000000}">
      <formula1>Order_No</formula1>
    </dataValidation>
  </dataValidations>
  <printOptions horizontalCentered="1"/>
  <pageMargins left="0.4" right="0" top="0.25" bottom="0" header="0.05" footer="0.05"/>
  <pageSetup scale="98" orientation="portrait" r:id="rId1"/>
  <headerFooter>
    <oddFooter>&amp;LPage &amp;P of &amp;N</oddFooter>
  </headerFooter>
  <rowBreaks count="6" manualBreakCount="6">
    <brk id="45" max="10" man="1"/>
    <brk id="86" max="10" man="1"/>
    <brk id="133" max="10" man="1"/>
    <brk id="159" max="10" man="1"/>
    <brk id="171" max="10" man="1"/>
    <brk id="220" max="10"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'Price List'!$B$4:$B$60</xm:f>
          </x14:formula1>
          <xm:sqref>E151</xm:sqref>
        </x14:dataValidation>
        <x14:dataValidation type="list" allowBlank="1" showInputMessage="1" showErrorMessage="1" xr:uid="{00000000-0002-0000-0100-000002000000}">
          <x14:formula1>
            <xm:f>'Price List'!B4:B60</xm:f>
          </x14:formula1>
          <xm:sqref>E158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Price List</vt:lpstr>
      <vt:lpstr>DC-500SA</vt:lpstr>
      <vt:lpstr>Sheet1</vt:lpstr>
      <vt:lpstr>New_Price</vt:lpstr>
      <vt:lpstr>Order_No</vt:lpstr>
      <vt:lpstr>Price</vt:lpstr>
      <vt:lpstr>'DC-500SA'!Print_Area</vt:lpstr>
      <vt:lpstr>'DC-500SA'!Text36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Cherie Debrule</dc:creator>
  <cp:lastModifiedBy>Cherie Debrule</cp:lastModifiedBy>
  <cp:lastPrinted>2021-02-22T12:31:29Z</cp:lastPrinted>
  <dcterms:created xsi:type="dcterms:W3CDTF">2012-11-06T20:43:39Z</dcterms:created>
  <dcterms:modified xsi:type="dcterms:W3CDTF">2024-03-27T11:41:45Z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